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cmruac-my.sharepoint.com/personal/sasiwimon_wor_cmru_ac_th/Documents/8-mai-work-66/9.  คพท.66/2. ขออนุมัติ คพท 66/"/>
    </mc:Choice>
  </mc:AlternateContent>
  <xr:revisionPtr revIDLastSave="68" documentId="8_{96804900-78A3-4081-B299-A0C93DB27175}" xr6:coauthVersionLast="47" xr6:coauthVersionMax="47" xr10:uidLastSave="{979F9BD7-2F5B-4CAD-8A73-FCC76EA2FA8C}"/>
  <bookViews>
    <workbookView xWindow="-108" yWindow="-108" windowWidth="23256" windowHeight="12576" activeTab="1" xr2:uid="{7BE2DB22-FC53-46AE-A09A-9343E0F526F9}"/>
  </bookViews>
  <sheets>
    <sheet name="การประเมิน SROI" sheetId="1" r:id="rId1"/>
    <sheet name="เศรษฐกิจ" sheetId="2" r:id="rId2"/>
    <sheet name="สังคม" sheetId="3" r:id="rId3"/>
    <sheet name="สิ่งแวดล้อม" sheetId="4" r:id="rId4"/>
    <sheet name="การศึกษา" sheetId="5" r:id="rId5"/>
  </sheets>
  <definedNames>
    <definedName name="_xlnm.Print_Area" localSheetId="1">เศรษฐกิจ!$A$1:$I$31</definedName>
    <definedName name="_xlnm.Print_Area" localSheetId="0">'การประเมิน SROI'!$A$1:$J$23</definedName>
    <definedName name="_xlnm.Print_Area" localSheetId="2">สังคม!$A$1:$I$29</definedName>
    <definedName name="_xlnm.Print_Area" localSheetId="3">สิ่งแวดล้อม!$A$1:$I$35</definedName>
    <definedName name="_xlnm.Print_Titles" localSheetId="2">สังคม!$3:$3</definedName>
    <definedName name="_xlnm.Print_Titles" localSheetId="3">สิ่งแวดล้อม!$3:$3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5" l="1"/>
  <c r="I20" i="5"/>
  <c r="I19" i="5"/>
  <c r="I17" i="5"/>
  <c r="F17" i="5"/>
  <c r="F14" i="5"/>
  <c r="F4" i="5"/>
  <c r="D4" i="5"/>
  <c r="I4" i="5" s="1"/>
  <c r="I29" i="4"/>
  <c r="I28" i="4"/>
  <c r="I27" i="4"/>
  <c r="I21" i="4"/>
  <c r="I19" i="4"/>
  <c r="I16" i="4"/>
  <c r="I12" i="4"/>
  <c r="I9" i="4"/>
  <c r="I4" i="4"/>
  <c r="F16" i="4"/>
  <c r="F12" i="4"/>
  <c r="D15" i="2"/>
  <c r="D11" i="2"/>
  <c r="F7" i="2"/>
  <c r="F4" i="2"/>
  <c r="F4" i="3"/>
  <c r="F17" i="3"/>
  <c r="F21" i="4"/>
  <c r="F19" i="4"/>
  <c r="F9" i="4"/>
  <c r="F4" i="4"/>
  <c r="I23" i="3"/>
  <c r="I21" i="3"/>
  <c r="I25" i="2"/>
  <c r="I23" i="2"/>
  <c r="I20" i="2"/>
  <c r="I10" i="2"/>
  <c r="I7" i="2"/>
  <c r="I4" i="2"/>
  <c r="I17" i="3"/>
  <c r="I13" i="3"/>
  <c r="I11" i="3"/>
  <c r="I7" i="3"/>
  <c r="I4" i="3"/>
  <c r="F13" i="3"/>
  <c r="F11" i="3"/>
  <c r="F7" i="3"/>
  <c r="I24" i="2"/>
  <c r="F10" i="2"/>
  <c r="F20" i="2"/>
  <c r="D10" i="2"/>
  <c r="I22" i="3"/>
  <c r="I14" i="5"/>
  <c r="C12" i="1" l="1"/>
  <c r="C13" i="1" l="1"/>
  <c r="C10" i="1"/>
  <c r="C14" i="1" l="1"/>
  <c r="C15" i="1" s="1"/>
</calcChain>
</file>

<file path=xl/sharedStrings.xml><?xml version="1.0" encoding="utf-8"?>
<sst xmlns="http://schemas.openxmlformats.org/spreadsheetml/2006/main" count="203" uniqueCount="147">
  <si>
    <t>งบประมาณที่ได้รับจัดสรรจากมหาวิทยาลัย</t>
  </si>
  <si>
    <t>มูลค่าผลประโยชน์สุทธิ</t>
  </si>
  <si>
    <t>มูลค่าผลประโยชน์สุทธิ ด้านเศรษฐกิจ</t>
  </si>
  <si>
    <t>มูลค่าผลประโยชน์สุทธิ ด้านสังคม</t>
  </si>
  <si>
    <t>มูลค่าผลประโยชน์สุทธิ ด้านสิ่งแวดล้อม</t>
  </si>
  <si>
    <t>มูลค่าผลประโยชน์สุทธิ ด้านการศึกษา</t>
  </si>
  <si>
    <t xml:space="preserve"> มูลค่าผลประโยชน์สุทธิ</t>
  </si>
  <si>
    <t>ผลตอบแทนทางสังคม (SROI) ของโครงการ</t>
  </si>
  <si>
    <t>แบบรายงานข้อมูล เพื่อการประเมินผลตอบแทนทางสังคมจากการลงทุน (SROI) ของโครงการ ด้านเศรษฐกิจ</t>
  </si>
  <si>
    <t>ที่</t>
  </si>
  <si>
    <t>ผลลัพธ์</t>
  </si>
  <si>
    <t>รายการข้อมูล</t>
  </si>
  <si>
    <t>ข้อมูล</t>
  </si>
  <si>
    <t>ตัวแทนทางการเงิน
(Financial Proxy)</t>
  </si>
  <si>
    <t>มูลค่าผลประโยชน์รวม</t>
  </si>
  <si>
    <t>%ผลลัพธ์ส่วนเกิน 
(Deadweight)</t>
  </si>
  <si>
    <t>รายได้เพิ่มขึ้นจากการเข้าร่วมโครงการ</t>
  </si>
  <si>
    <r>
      <t>รายได้เฉลี่ย</t>
    </r>
    <r>
      <rPr>
        <b/>
        <u/>
        <sz val="14"/>
        <color theme="1"/>
        <rFont val="TH SarabunPSK"/>
        <family val="2"/>
      </rPr>
      <t>ก่อน</t>
    </r>
    <r>
      <rPr>
        <sz val="14"/>
        <color theme="1"/>
        <rFont val="TH SarabunPSK"/>
        <family val="2"/>
      </rPr>
      <t>เข้าร่วมโครงการ (บาท/คน/ปี)</t>
    </r>
  </si>
  <si>
    <t>รายได้เพิ่มขึ้นจากการเข้าร่วมโครงการ
= (รายได้หลัง - รายได้ก่อน) x จำนวนคน</t>
  </si>
  <si>
    <r>
      <t>รายได้เฉลี่ย</t>
    </r>
    <r>
      <rPr>
        <b/>
        <u/>
        <sz val="14"/>
        <color theme="1"/>
        <rFont val="TH SarabunPSK"/>
        <family val="2"/>
      </rPr>
      <t>หลัง</t>
    </r>
    <r>
      <rPr>
        <sz val="14"/>
        <color theme="1"/>
        <rFont val="TH SarabunPSK"/>
        <family val="2"/>
      </rPr>
      <t>เข้าร่วมโครงการ (บาท/คน/ปี)</t>
    </r>
  </si>
  <si>
    <t>จำนวนผู้เข้าร่วมโครงการที่มีรายได้เพิ่มขึ้น (คน)</t>
  </si>
  <si>
    <t>ค่าใช้จ่ายที่ประหยัดได้จากการเข้าร่วมโครงการ</t>
  </si>
  <si>
    <t>ค่าใช้จ่ายที่ประหยัดได้จากการเข้าร่วมโครงการ
= (ค่าใช้จ่ายก่อน - ค่าใช้จ่ายหลัง) x จำนวนคน</t>
  </si>
  <si>
    <t>จำนวนผู้เข้าร่วมโครงการที่ค่าใช้จ่ายลดลง (คน)</t>
  </si>
  <si>
    <t>มูลค่าเพิ่มจากการพัฒนาสินค้าในชุมชน (ระบุแยกตามชนิดสินค้าที่เข้าไปพัฒนา)</t>
  </si>
  <si>
    <t>มูลค่าเพิ่มทั้งหมดจากการพัฒนาสินค้า</t>
  </si>
  <si>
    <t>มูลค่าเพิ่มจากการพัฒนาสินค้า
= ∑ [(ราคาหลัง - ราคาก่อน) x จน.สินค้าแต่ละชนิด]</t>
  </si>
  <si>
    <t>มูลค่าเพิ่มของสินค้าชนิดที่ 1</t>
  </si>
  <si>
    <r>
      <t>ราคาขายของสินค้า</t>
    </r>
    <r>
      <rPr>
        <b/>
        <u/>
        <sz val="14"/>
        <color theme="1"/>
        <rFont val="TH SarabunPSK"/>
        <family val="2"/>
      </rPr>
      <t>ก่อน</t>
    </r>
    <r>
      <rPr>
        <sz val="14"/>
        <color theme="1"/>
        <rFont val="TH SarabunPSK"/>
        <family val="2"/>
      </rPr>
      <t>การพัฒนา (บาท/ชิ้น)</t>
    </r>
  </si>
  <si>
    <r>
      <t>ราคาขายของสินค้า</t>
    </r>
    <r>
      <rPr>
        <b/>
        <u/>
        <sz val="14"/>
        <color theme="1"/>
        <rFont val="TH SarabunPSK"/>
        <family val="2"/>
      </rPr>
      <t>หลัง</t>
    </r>
    <r>
      <rPr>
        <sz val="14"/>
        <color theme="1"/>
        <rFont val="TH SarabunPSK"/>
        <family val="2"/>
      </rPr>
      <t>การพัฒนา (บาท/ชิ้น)</t>
    </r>
  </si>
  <si>
    <t>จำนวนการผลิตสินค้า (ชิ้น/ปี)</t>
  </si>
  <si>
    <t>มูลค่าเพิ่มของสินค้าชนิดที่ 2</t>
  </si>
  <si>
    <t>มูลค่าเพิ่มของสินค้าชนิดที่ ….
(สามารถเพิ่มข้อมูลได้ตามจำนวนสินค้าที่พัฒนา)</t>
  </si>
  <si>
    <t>ชุมชนมีหนี้สินครัวเรือนลดลง</t>
  </si>
  <si>
    <r>
      <t>หนี้สินเฉลี่ย</t>
    </r>
    <r>
      <rPr>
        <b/>
        <u/>
        <sz val="14"/>
        <color theme="1"/>
        <rFont val="TH SarabunPSK"/>
        <family val="2"/>
      </rPr>
      <t>ก่อน</t>
    </r>
    <r>
      <rPr>
        <sz val="14"/>
        <color theme="1"/>
        <rFont val="TH SarabunPSK"/>
        <family val="2"/>
      </rPr>
      <t>เข้าร่วมโครงการ (บาท/ครัวเรือน/ปี)</t>
    </r>
  </si>
  <si>
    <t>ชุมชนมีหนี้สินครัวเรือนลดลง
= (หนี้สินก่อน - หนี้สินหลัง) x จำนวนครัวเรือน</t>
  </si>
  <si>
    <r>
      <t>หนี้สินเฉลี่ย</t>
    </r>
    <r>
      <rPr>
        <b/>
        <u/>
        <sz val="14"/>
        <color theme="1"/>
        <rFont val="TH SarabunPSK"/>
        <family val="2"/>
      </rPr>
      <t>หลัง</t>
    </r>
    <r>
      <rPr>
        <sz val="14"/>
        <color theme="1"/>
        <rFont val="TH SarabunPSK"/>
        <family val="2"/>
      </rPr>
      <t>เข้าร่วมโครงการ (บาท/ครัวเรือน/ปี)</t>
    </r>
  </si>
  <si>
    <t>จำนวนครัวเรือนที่หนี้สินลดลง (ครัวเรือน)</t>
  </si>
  <si>
    <t>ผลตอบแทนทางสังคม (SROI) ด้านเศรษฐกิจ</t>
  </si>
  <si>
    <r>
      <rPr>
        <b/>
        <sz val="14"/>
        <color rgb="FFFF0000"/>
        <rFont val="TH SarabunPSK"/>
        <family val="2"/>
      </rPr>
      <t>หมายเหตุ :</t>
    </r>
    <r>
      <rPr>
        <sz val="14"/>
        <color rgb="FFFF0000"/>
        <rFont val="TH SarabunPSK"/>
        <family val="2"/>
      </rPr>
      <t xml:space="preserve">  1. กรอกข้อมูลในช่องว่าง</t>
    </r>
    <r>
      <rPr>
        <b/>
        <u/>
        <sz val="14"/>
        <color rgb="FFFF0000"/>
        <rFont val="TH SarabunPSK"/>
        <family val="2"/>
      </rPr>
      <t>สีเหลืองเท่านั้น</t>
    </r>
  </si>
  <si>
    <t xml:space="preserve">         2. ข้อมูลที่ยังไม่สามารถระบุได้ ให้กำหนดไตรมาสที่จะจัดเก็บข้อมูลแล้วเสร็จ</t>
  </si>
  <si>
    <r>
      <t xml:space="preserve">         3. ข้อมูล</t>
    </r>
    <r>
      <rPr>
        <b/>
        <u/>
        <sz val="14"/>
        <color rgb="FFFF0000"/>
        <rFont val="TH SarabunPSK"/>
        <family val="2"/>
      </rPr>
      <t>ก่อน</t>
    </r>
    <r>
      <rPr>
        <sz val="14"/>
        <color rgb="FFFF0000"/>
        <rFont val="TH SarabunPSK"/>
        <family val="2"/>
      </rPr>
      <t>เข้าร่วมโครงการ ให้ระบุข้อมูลภายในไตรมาสที่ 1/66 (31 ธันวาคม 2565)</t>
    </r>
  </si>
  <si>
    <t xml:space="preserve">         5. %ผลลัพธ์ส่วนเกิน 
(Deadweight) หมายถึง ผลลัพธ์ที่เกิดขึ้นเองถึงแม้ไม่มีหน่วยงานใดเข้ามาทำโครงการ คิดเป็นร้อยละเท่าใด เช่น รายได้ที่เพิ่มขึ้น มาจากการขึ้นเงินเดือนประจำปี</t>
  </si>
  <si>
    <t>แบบรายงานข้อมูล เพื่อการประเมินผลตอบแทนทางสังคมจากการลงทุน (SROI) ของโครงการ ด้านสังคม</t>
  </si>
  <si>
    <t>สุขภาพของคนในชุมชนดีขึ้น</t>
  </si>
  <si>
    <t>ต้นทุนการดูแลสุขภาพที่ประหยัดได้
= (ต้นทุนก่อน - ต้นทุนหลัง) x จำนวนคน</t>
  </si>
  <si>
    <t>จำนวนผู้เข้าร่วมโครงการที่มีสุขภาพดีขึ้น (คน)</t>
  </si>
  <si>
    <t>คนในชุมชนมีความสุข มีสุขภาพจิตที่ดี</t>
  </si>
  <si>
    <t>จำนวนประชากรวัยทำงานมีสุขภาพจิตที่ดีขึ้นจากการเข้าร่วมโครงการ</t>
  </si>
  <si>
    <t>งบประมาณภาครัฐในการเสริมสร้างสุขภาพจิต
ที่ประหยัดได้
= ∑ (จน.คนแต่ละกลุ่ม x งบประมาณแต่ละกลุ่ม)</t>
  </si>
  <si>
    <t>จำนวนผู้สูงอายุมีสุขภาพจิตที่ดีขึ้นจากการเข้าร่วมโครงการ</t>
  </si>
  <si>
    <t>งบประมาณภาครัฐในการการเสริมสร้างสุขภาพจิตในกลุ่มวัยทำงาน (บาท/คน/ปี)</t>
  </si>
  <si>
    <t>งบประมาณภาครัฐในการการเสริมสร้างสุขภาพจิตในกลุ่มผู้สูงอายุ (บาท/คน/ปี)</t>
  </si>
  <si>
    <t>เกิดแหล่งเรียนรู้ด้านศิลปวัฒนธรรม ประเพณี ภูมิปัญญาท้องถิ่น</t>
  </si>
  <si>
    <t>ความเต็มใจจ่ายเพื่อเข้าชมแหล่งเรียนรู้ (บาท/คน)</t>
  </si>
  <si>
    <t>มูลค่าทางเศรษฐกิจที่เกิดจากแหล่งเรียนรู้
= ความเต็มใจจ่าย x จำนวนคน</t>
  </si>
  <si>
    <t>จำนวนคนที่คาดว่าจะเข้ามาใช้บริการแหล่งเรียนรู้ (คน/ปี)</t>
  </si>
  <si>
    <t>ลดพฤติกรรมที่มีความเสี่ยงของคนในชุมชน (เช่น การติดสุรา/ยาเสพติด อาชญากรรม ท้องไม่พร้อม ปัญหาทางด้านอารมณ์)</t>
  </si>
  <si>
    <t>จำนวนเยาวชนที่มีพฤติกรรมดีขึ้นจากการเข้าร่วมโครงการ (คน)</t>
  </si>
  <si>
    <t>งบประมาณภาครัฐในการดูแลช่วยเหลือกลุ่มเสี่ยง
ที่ประหยัดได้
= ∑ (จน.คนแต่ละกลุ่ม x งบประมาณแต่ละกลุ่ม)</t>
  </si>
  <si>
    <t>จำนวนประชากรวัยทำงานที่มีพฤติกรรมดีขึ้นจากการเข้าร่วมโครงการ (คน)</t>
  </si>
  <si>
    <t xml:space="preserve">งบประมาณภาครัฐในการช่วยเหลือเด็กวัยเรียน วัยรุ่นกลุ่มเสี่ยง และกลุ่มเปราะบางทางสังคม 
(บาท/คน/ปี) </t>
  </si>
  <si>
    <t xml:space="preserve">งบประมาณภาครัฐในการบำบัด ฟื้นฟูผู้ป่วย
ยาเสพติด (บาท/คน/ปี) </t>
  </si>
  <si>
    <t>เกิดความสามัคคีและมีจิตสำนึกรักบ้านเกิดของคนในชุมชน</t>
  </si>
  <si>
    <r>
      <t xml:space="preserve">เวลาเฉลี่ยที่ใช้ในการเปลี่ยนความรู้เพื่อพัฒนาชุมชนหรือทำกิจกรรมสาธารณะประโยชน์ </t>
    </r>
    <r>
      <rPr>
        <b/>
        <u/>
        <sz val="14"/>
        <color theme="1"/>
        <rFont val="TH SarabunPSK"/>
        <family val="2"/>
      </rPr>
      <t>ก่อน</t>
    </r>
    <r>
      <rPr>
        <sz val="14"/>
        <color theme="1"/>
        <rFont val="TH SarabunPSK"/>
        <family val="2"/>
      </rPr>
      <t>เข้าร่วมโครงการ (วัน/ปี)</t>
    </r>
  </si>
  <si>
    <t>ค่าเสียโอกาสจากการทำงาน
= (จำนวนวันหลัง - จำนวนวันก่อน) 
    x จำนวนคน x รายได้ขั้นต่ำ</t>
  </si>
  <si>
    <r>
      <t xml:space="preserve">เวลาเฉลี่ยที่ใช้ในการเปลี่ยนความรู้เพื่อพัฒนาชุมชน หรือทำกิจกรรมสาธารณะประโยชน์ </t>
    </r>
    <r>
      <rPr>
        <b/>
        <u/>
        <sz val="14"/>
        <color theme="1"/>
        <rFont val="TH SarabunPSK"/>
        <family val="2"/>
      </rPr>
      <t>หลัง</t>
    </r>
    <r>
      <rPr>
        <sz val="14"/>
        <color theme="1"/>
        <rFont val="TH SarabunPSK"/>
        <family val="2"/>
      </rPr>
      <t>เข้าร่วมโครงการ (วัน/ปี)</t>
    </r>
  </si>
  <si>
    <t>จำนวนผู้เข้าร่วมโครงการที่เต็มใจทำกิจกรรมสาธารณะประโยชน์เพิ่มขึ้น (คน)</t>
  </si>
  <si>
    <t>รายได้ขั้นต่ำจากการทำงาน 
- กรณีทำงานใน จ.เชียงใหม่ ( 340 บาท/คน/วัน)
- กรณีทำงานใน จ.แม่ฮ่องสอน (332 บาท/คน/วัน)</t>
  </si>
  <si>
    <t>ผลตอบแทนทางสังคม (SROI) ด้านสังคม</t>
  </si>
  <si>
    <t xml:space="preserve">        2. ข้อมูลที่ยังไม่สามารถระบุได้ ให้กำหนดไตรมาสที่จะจัดเก็บข้อมูลแล้วเสร็จ</t>
  </si>
  <si>
    <r>
      <t xml:space="preserve">        3. ข้อมูล</t>
    </r>
    <r>
      <rPr>
        <b/>
        <u/>
        <sz val="14"/>
        <color rgb="FFFF0000"/>
        <rFont val="TH SarabunPSK"/>
        <family val="2"/>
      </rPr>
      <t>ก่อน</t>
    </r>
    <r>
      <rPr>
        <sz val="14"/>
        <color rgb="FFFF0000"/>
        <rFont val="TH SarabunPSK"/>
        <family val="2"/>
      </rPr>
      <t>เข้าร่วมโครงการ ให้ระบุข้อมูลภายในไตรมาสที่ 1/66 (31 ธันวาคม 2565)</t>
    </r>
  </si>
  <si>
    <t xml:space="preserve">        5. %ผลลัพธ์ส่วนเกิน 
(Deadweight) หมายถึง ผลลัพธ์ที่เกิดขึ้นเองถึงแม้ไม่มีหน่วยงานใดเข้ามาทำโครงการ คิดเป็นร้อยละเท่าใด เช่น รายได้ที่เพิ่มขึ้น มาจากการขึ้นเงินเดือนประจำปี</t>
  </si>
  <si>
    <t>แบบรายงานข้อมูล เพื่อการประเมินผลตอบแทนทางสังคมจากการลงทุน (SROI) ของโครงการ ด้านสิ่งแวดล้อม</t>
  </si>
  <si>
    <t>ลดการใช้พลังงานไฟฟ้า</t>
  </si>
  <si>
    <t>กรณีกลุ่มเป้าหมายเป็นครัวเรือน</t>
  </si>
  <si>
    <t>มูลค่าค่าไฟฟ้าที่ประหยัดได้ของครัวเรือน
= (ค่าไฟฟ้าก่อน - ค่าไฟฟ้าหลัง) x จำนวนครัวเรือน
มูลค่าค่าไฟฟ้าที่ประหยัดได้ของหน่วยงาน
= มูลค่าค่าไฟฟ้าที่ประหยัดได้ (จากการคำนวณของหน่วยงาน)</t>
  </si>
  <si>
    <r>
      <t>ค่าไฟฟ้าเฉลี่ยของครัวเรือน</t>
    </r>
    <r>
      <rPr>
        <b/>
        <u/>
        <sz val="14"/>
        <color theme="1"/>
        <rFont val="TH SarabunPSK"/>
        <family val="2"/>
      </rPr>
      <t>ก่อน</t>
    </r>
    <r>
      <rPr>
        <sz val="14"/>
        <color theme="1"/>
        <rFont val="TH SarabunPSK"/>
        <family val="2"/>
      </rPr>
      <t>เข้าร่วมโครงการ (บาท/ครัวเรือน/ปี)</t>
    </r>
  </si>
  <si>
    <r>
      <t>ค่าไฟฟ้าเฉลี่ย</t>
    </r>
    <r>
      <rPr>
        <b/>
        <u/>
        <sz val="14"/>
        <color theme="1"/>
        <rFont val="TH SarabunPSK"/>
        <family val="2"/>
      </rPr>
      <t>หลัง</t>
    </r>
    <r>
      <rPr>
        <sz val="14"/>
        <color theme="1"/>
        <rFont val="TH SarabunPSK"/>
        <family val="2"/>
      </rPr>
      <t>ของครัวเรือนเข้าร่วมโครงการ (บาท/ครัวเรือน/ปี)</t>
    </r>
  </si>
  <si>
    <t>จำนวนครัวเรือนที่สามารถประหยัดค่าไฟได้ (ครัวเรือน)</t>
  </si>
  <si>
    <r>
      <rPr>
        <b/>
        <sz val="14"/>
        <color theme="1"/>
        <rFont val="TH SarabunPSK"/>
        <family val="2"/>
      </rPr>
      <t>กรณีกลุ่มเป้าหมายเป็นองค์กร/หน่วยงาน</t>
    </r>
    <r>
      <rPr>
        <sz val="14"/>
        <color theme="1"/>
        <rFont val="TH SarabunPSK"/>
        <family val="2"/>
      </rPr>
      <t xml:space="preserve">
มูลค่าค่าไฟฟ้าที่ประหยัดได้ จากการคำนวณของหน่วยงาน (บาท/ปี)</t>
    </r>
  </si>
  <si>
    <t>ลดการใช้สารเคมี</t>
  </si>
  <si>
    <r>
      <t>ค่าใช้จ่ายเฉลี่ยในการซื้อสารเคมี</t>
    </r>
    <r>
      <rPr>
        <b/>
        <u/>
        <sz val="14"/>
        <color theme="1"/>
        <rFont val="TH SarabunPSK"/>
        <family val="2"/>
      </rPr>
      <t>ก่อน</t>
    </r>
    <r>
      <rPr>
        <sz val="14"/>
        <color theme="1"/>
        <rFont val="TH SarabunPSK"/>
        <family val="2"/>
      </rPr>
      <t>เข้าร่วมโครงการ (บาท/คน/ปี)</t>
    </r>
  </si>
  <si>
    <t>ค่าใช้จ่ายในการซื้อสารเคมีที่ประหยัดได้
= (ค่าใช้จ่ายก่อน - ค่าใช้จ่ายหลัง) x จำนวนคน</t>
  </si>
  <si>
    <r>
      <t>ค่าใช้จ่ายในการซื้อสารเคมี</t>
    </r>
    <r>
      <rPr>
        <b/>
        <u/>
        <sz val="14"/>
        <color theme="1"/>
        <rFont val="TH SarabunPSK"/>
        <family val="2"/>
      </rPr>
      <t>หลัง</t>
    </r>
    <r>
      <rPr>
        <sz val="14"/>
        <color theme="1"/>
        <rFont val="TH SarabunPSK"/>
        <family val="2"/>
      </rPr>
      <t>เข้าร่วมโครงการ 
(บาท/คน/ปี)</t>
    </r>
  </si>
  <si>
    <t>จำนวนผู้เข้าร่วมโครงการที่ลดการใช้สารเคมี (คน)</t>
  </si>
  <si>
    <t>ปริมาณขยะที่ลดลง</t>
  </si>
  <si>
    <t>ค่าใช้จ่ายในการจัดการขยะขององค์กรปกครอง
ส่วนท้องถิ่นที่ประหยัดได้
= (ประมาณขยะก่อน - ปริมาณขยะหลัง) 
   x จำนวนครัวเรือน x ค่าใช้จ่ายในการจัดการขยะ</t>
  </si>
  <si>
    <t>จำนวนครัวเรือนที่เข้าร่วมโครงการ (ครัวเรือน)</t>
  </si>
  <si>
    <t>ค่าใช้จ่ายในการจัดการขยะเฉลี่ยขององค์กรปกครอง
ส่วนท้องถิ่น (บาท/กิโลกรัม)</t>
  </si>
  <si>
    <t>ลดการปล่อยก๊าซคาร์บอนไดออกไซค์</t>
  </si>
  <si>
    <r>
      <t>ปริมาณคาร์บอนฟรุตปริ้นท์</t>
    </r>
    <r>
      <rPr>
        <b/>
        <u/>
        <sz val="14"/>
        <color theme="1"/>
        <rFont val="TH SarabunPSK"/>
        <family val="2"/>
      </rPr>
      <t>ก่อน</t>
    </r>
    <r>
      <rPr>
        <sz val="14"/>
        <color theme="1"/>
        <rFont val="TH SarabunPSK"/>
        <family val="2"/>
      </rPr>
      <t>เข้าร่วมโครงการ (ตัน/ปี)</t>
    </r>
  </si>
  <si>
    <t>มูลค่าจากการลดการปล่อยก๊าซคาร์บอน
= (ปริมาณคาร์บอนก่อน - ปริมาณคาร์บอนหลัง) 
   x ราคาคาร์บอนเครดิต</t>
  </si>
  <si>
    <r>
      <t>ปริมาณคาร์บอนฟรุตปริ้นท์</t>
    </r>
    <r>
      <rPr>
        <b/>
        <u/>
        <sz val="14"/>
        <color theme="1"/>
        <rFont val="TH SarabunPSK"/>
        <family val="2"/>
      </rPr>
      <t>หลัง</t>
    </r>
    <r>
      <rPr>
        <sz val="14"/>
        <color theme="1"/>
        <rFont val="TH SarabunPSK"/>
        <family val="2"/>
      </rPr>
      <t>เข้าร่วมโครงการ (ตัน/ปี)</t>
    </r>
  </si>
  <si>
    <t>ราคาคาร์บอนเครดิตของประเทศไทยเฉลี่ย (บาท/ตัน)</t>
  </si>
  <si>
    <t>ทรัพยากรธรรมชาติมีความสมบูรณ์</t>
  </si>
  <si>
    <t>พื้นที่เสื่อมโทรมที่ได้รับการฟื้นฟูจากโครงการ (ไร่)</t>
  </si>
  <si>
    <t>มูลค่าทางเศรษฐกิจจากความสมบูรณ์ของสิ่งแวดล้อม
= พื้นที่ที่ได้รับการฟื้นฟู x มูลค่าความสมบูรณ์</t>
  </si>
  <si>
    <t>มูลค่าความสมบูรณ์ของสิ่งแวดล้อมบริเวณป่าดิบเขา (บาท/ไร่)</t>
  </si>
  <si>
    <t>ความเสียหายจากภัยพิบัติต่อชีวิตและทรัพย์สินลดลง</t>
  </si>
  <si>
    <t>ค่าชดเชยจากภาครัฐที่ประหยัดได้
= ∑ (จำนวนเป้าหมาย x ค่าชดเชยแต่ละกลุ่ม)</t>
  </si>
  <si>
    <t>จำนวนครัวเรือนได้รับการป้องกันจากภัยพิบัติ (ครัวเรือน)</t>
  </si>
  <si>
    <t>ค่าชดเชยความเสียหายจากภาครัฐ (บาท/ครัวเรือน)</t>
  </si>
  <si>
    <t>กรณีกลุ่มเป้าหมายเป็นพื้นที่เพาะปลูก</t>
  </si>
  <si>
    <t>พื้นที่เพาะปลูกที่ได้รับการป้องกันจากภัยพิบัติ (ไร่)</t>
  </si>
  <si>
    <t>ผลตอบแทนทางสังคม (SROI) ด้านสิ่งแวดล้อม</t>
  </si>
  <si>
    <t>แบบรายงานข้อมูล เพื่อการประเมินผลตอบแทนทางสังคมจากการลงทุน (SROI) ของโครงการ ด้านการศึกษา</t>
  </si>
  <si>
    <t xml:space="preserve">องค์ความรู้ที่เกิดขึ้นจากโครงการ </t>
  </si>
  <si>
    <t>มูลค่าตลาดขององค์ความรู้ที่ได้จากโครงการ</t>
  </si>
  <si>
    <t>มูลค่าตลาดขององค์ความรู้ที่ได้จากโครงการ
= ∑ (องค์ความรู้แต่ละประเภท x มูลค่าตลาด)</t>
  </si>
  <si>
    <t>จำนวนสิ่งประดิษฐ์ (มูลค่าตลาด = 200,000 บาท)</t>
  </si>
  <si>
    <t>จำนวนสิทธิบัตร (มูลค่าตลาด = 400,000 บาท)</t>
  </si>
  <si>
    <t>จำนวนอนุสิทธิบัตร (มูลค่าตลาด = 200,000 บาท)</t>
  </si>
  <si>
    <t>จำนวนบทความที่ได้รับการตีพิมพ์ระดับชาติ
(มูลค่าตลาด = 200,000 บาท)</t>
  </si>
  <si>
    <t>จำนวนบทความที่ได้รับการตีพิมพ์ระดับนานาชาติ
(มูลค่าตลาด = 400,000 บาท)</t>
  </si>
  <si>
    <t xml:space="preserve">จำนวนต้นแบบระดับห้องปฏิบัติการ 
(มูลค่าตลาด = 200,000 บาท) </t>
  </si>
  <si>
    <t>จำนวนต้นแบบระดับพาณิชย์ 
(มูลค่าตลาด = 400,000 บาท)</t>
  </si>
  <si>
    <t>จำนวนหนังสือ (เรื่อง) (มูลค่าตลาด = 400,000 บาท)</t>
  </si>
  <si>
    <t>จำนวนคู่มือ (เรื่อง) (มูลค่าตลาด = 40,000 บาท)</t>
  </si>
  <si>
    <t>ผู้เข้าร่วมโครงการมีความรู้เพิ่มขึ้นจากการอบรม</t>
  </si>
  <si>
    <r>
      <t>คะแนนเฉลี่ย</t>
    </r>
    <r>
      <rPr>
        <b/>
        <u/>
        <sz val="14"/>
        <color theme="1"/>
        <rFont val="TH SarabunPSK"/>
        <family val="2"/>
      </rPr>
      <t>ก่อน</t>
    </r>
    <r>
      <rPr>
        <sz val="14"/>
        <color theme="1"/>
        <rFont val="TH SarabunPSK"/>
        <family val="2"/>
      </rPr>
      <t>เข้าร่วมโครงการ (คะแนน)
(คิดค่าเฉลี่ยเฉพาะผู้ที่มีคะแนนเพิ่มขึ้น)</t>
    </r>
  </si>
  <si>
    <t>มูลค่าของความรู้ที่ได้จากการอบรม
= (คะแนนหลัง - คะแนนก่อน) x จำนวนคน</t>
  </si>
  <si>
    <r>
      <t>คะแนนเฉลี่ย</t>
    </r>
    <r>
      <rPr>
        <b/>
        <u/>
        <sz val="14"/>
        <color theme="1"/>
        <rFont val="TH SarabunPSK"/>
        <family val="2"/>
      </rPr>
      <t>หลัง</t>
    </r>
    <r>
      <rPr>
        <sz val="14"/>
        <color theme="1"/>
        <rFont val="TH SarabunPSK"/>
        <family val="2"/>
      </rPr>
      <t>เข้าร่วมโครงการ (คะแนน)
(คิดค่าเฉลี่ยเฉพาะผู้ที่มีคะแนนเพิ่มขึ้น)</t>
    </r>
  </si>
  <si>
    <t>จำนวนผู้เข้าร่วมโครงการที่มีความรู้เพิ่มขึ้น (คน)</t>
  </si>
  <si>
    <t>ลดความเหลื่อมล้ำทางการศึกษา</t>
  </si>
  <si>
    <t>ค่าลงทะเบียนในหลักสูตรที่สามารถทดแทน
หลักสูตรของโครงการได้ (บาท/คน)</t>
  </si>
  <si>
    <t>ค่าใช้จ่ายในการลงทะเบียนที่ประหยัดได้
= ค่าลงทะเบียน x จำนวนคน</t>
  </si>
  <si>
    <t>จำนวนผู้เข้าร่วมโครงการ (คน)</t>
  </si>
  <si>
    <t>ผลตอบแทนทางสังคม (SROI) ด้านการศึกษา</t>
  </si>
  <si>
    <r>
      <rPr>
        <b/>
        <sz val="16"/>
        <color rgb="FFFF0000"/>
        <rFont val="TH SarabunPSK"/>
        <family val="2"/>
      </rPr>
      <t>หมายเหตุ :</t>
    </r>
    <r>
      <rPr>
        <sz val="16"/>
        <color rgb="FFFF0000"/>
        <rFont val="TH SarabunPSK"/>
        <family val="2"/>
      </rPr>
      <t xml:space="preserve"> กรอกข้อมูลในช่องว่าง</t>
    </r>
    <r>
      <rPr>
        <b/>
        <u/>
        <sz val="16"/>
        <color rgb="FFFF0000"/>
        <rFont val="TH SarabunPSK"/>
        <family val="2"/>
      </rPr>
      <t>สีเหลืองเท่านั้น</t>
    </r>
  </si>
  <si>
    <t xml:space="preserve">ชื่อโครงการ : </t>
  </si>
  <si>
    <t>แบบฟอร์ม 3 รายงาน SROI</t>
  </si>
  <si>
    <t>แบบรายงานการประเมินผลตอบแทนทางสังคมจากการลงทุน (SROI) ของโครงการ</t>
  </si>
  <si>
    <t>บาท</t>
  </si>
  <si>
    <t>%ผลลัพธ์จากองค์กรอื่น
ที่เป็นไปได้ (Attribution)</t>
  </si>
  <si>
    <t xml:space="preserve">         4. %ผลลัพธ์จากองคฺกรอื่นที่เป็นไปได้ (Attribution) หมายถึง ผลลัพธ์ที่เกิดขึ้นจากหน่วยงาน/องค์กรอื่น คิดเป็นร้อยละเท่าใด เช่น รายได้ที่เพิ่มขึ้น มาจากการทำอาชีพเสริมที่นอกเหนือจากการเข้าร่วมโครงการของมหาวิทยาลัย</t>
  </si>
  <si>
    <t xml:space="preserve">        4. %ผลลัพธ์จากองค์กรอื่นที่เป็นไปได้ (Attribution) หมายถึง ผลลัพธ์ที่เกิดขึ้นจากหน่วยงาน/องค์กรอื่น คิดเป็นร้อยละเท่าใด เช่น รายได้ที่เพิ่มขึ้น มาจากการทำอาชีพเสริมที่นอกเหนือจากการเข้าร่วมโครงการของมหาวิทยาลัย</t>
  </si>
  <si>
    <t xml:space="preserve">        4. %ผลลัพธ์จากองค์อื่นที่เป็นไปได้ (Attribution) หมายถึง ผลลัพธ์ที่เกิดขึ้นจากหน่วยงาน/องค์กรอื่น คิดเป็นร้อยละเท่าใด เช่น รายได้ที่เพิ่มขึ้น มาจากการทำอาชีพเสริมที่นอกเหนือจากการเข้าร่วมโครงการของมหาวิทยาลัย</t>
  </si>
  <si>
    <t>ลงชื่อ</t>
  </si>
  <si>
    <t>ผู้เสนอโครงการ</t>
  </si>
  <si>
    <t>(                                             )</t>
  </si>
  <si>
    <r>
      <t>ต้นทุนเฉลี่ยในการดูแลสุขภาพ</t>
    </r>
    <r>
      <rPr>
        <b/>
        <u/>
        <sz val="14"/>
        <color theme="1"/>
        <rFont val="TH SarabunPSK"/>
        <family val="2"/>
      </rPr>
      <t>ก่อน</t>
    </r>
    <r>
      <rPr>
        <sz val="14"/>
        <color theme="1"/>
        <rFont val="TH SarabunPSK"/>
        <family val="2"/>
      </rPr>
      <t>เข้าร่วมโครงการ 
(บาท/คน/ปี)</t>
    </r>
  </si>
  <si>
    <r>
      <t>ต้นทุนเฉลี่ยในการดูแลสุขภาพ</t>
    </r>
    <r>
      <rPr>
        <b/>
        <u/>
        <sz val="14"/>
        <color theme="1"/>
        <rFont val="TH SarabunPSK"/>
        <family val="2"/>
      </rPr>
      <t>หลัง</t>
    </r>
    <r>
      <rPr>
        <sz val="14"/>
        <color theme="1"/>
        <rFont val="TH SarabunPSK"/>
        <family val="2"/>
      </rPr>
      <t>เข้าร่วมโครงการ 
(บาท/คน/ปี)</t>
    </r>
  </si>
  <si>
    <r>
      <t>ค่าใช้จ่ายเฉลี่ย</t>
    </r>
    <r>
      <rPr>
        <b/>
        <u/>
        <sz val="14"/>
        <color theme="1"/>
        <rFont val="TH SarabunPSK"/>
        <family val="2"/>
      </rPr>
      <t>ก่อน</t>
    </r>
    <r>
      <rPr>
        <sz val="14"/>
        <color theme="1"/>
        <rFont val="TH SarabunPSK"/>
        <family val="2"/>
      </rPr>
      <t>เข้าร่วมโครงการ (บาท/คน/ปี)</t>
    </r>
  </si>
  <si>
    <r>
      <t>ค่าใช้จ่ายเฉลี่ย</t>
    </r>
    <r>
      <rPr>
        <b/>
        <u/>
        <sz val="14"/>
        <color theme="1"/>
        <rFont val="TH SarabunPSK"/>
        <family val="2"/>
      </rPr>
      <t>หลัง</t>
    </r>
    <r>
      <rPr>
        <sz val="14"/>
        <color theme="1"/>
        <rFont val="TH SarabunPSK"/>
        <family val="2"/>
      </rPr>
      <t>เข้าร่วมโครงการ (บาท/คน/ปี)</t>
    </r>
  </si>
  <si>
    <r>
      <t>ปริมาณขยะเฉลี่ย</t>
    </r>
    <r>
      <rPr>
        <b/>
        <u/>
        <sz val="14"/>
        <color theme="1"/>
        <rFont val="TH SarabunPSK"/>
        <family val="2"/>
      </rPr>
      <t>ก่อน</t>
    </r>
    <r>
      <rPr>
        <sz val="14"/>
        <color theme="1"/>
        <rFont val="TH SarabunPSK"/>
        <family val="2"/>
      </rPr>
      <t>เข้าร่วมโครงการ (กก./ครัวเรือน/ปี)</t>
    </r>
  </si>
  <si>
    <r>
      <t>ปริมาณขยะเฉลี่ย</t>
    </r>
    <r>
      <rPr>
        <b/>
        <u/>
        <sz val="14"/>
        <color theme="1"/>
        <rFont val="TH SarabunPSK"/>
        <family val="2"/>
      </rPr>
      <t>หลัง</t>
    </r>
    <r>
      <rPr>
        <sz val="14"/>
        <color theme="1"/>
        <rFont val="TH SarabunPSK"/>
        <family val="2"/>
      </rPr>
      <t>เข้าร่วมโครงการ (กก./ครัวเรือน/ปี)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</si>
</sst>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b/>
      <u/>
      <sz val="14"/>
      <color rgb="FFFF0000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4"/>
      <color rgb="FF000000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b/>
      <u/>
      <sz val="16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1" xfId="0" applyFont="1" applyBorder="1"/>
    <xf numFmtId="0" fontId="3" fillId="0" borderId="0" xfId="0" applyFont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centerContinuous"/>
    </xf>
    <xf numFmtId="0" fontId="7" fillId="0" borderId="0" xfId="0" applyFont="1"/>
    <xf numFmtId="0" fontId="7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0" xfId="0" applyFont="1" applyFill="1"/>
    <xf numFmtId="0" fontId="8" fillId="0" borderId="1" xfId="0" applyFont="1" applyBorder="1"/>
    <xf numFmtId="0" fontId="8" fillId="0" borderId="0" xfId="0" applyFont="1"/>
    <xf numFmtId="0" fontId="7" fillId="0" borderId="2" xfId="0" applyFont="1" applyBorder="1"/>
    <xf numFmtId="0" fontId="7" fillId="0" borderId="3" xfId="0" applyFont="1" applyBorder="1"/>
    <xf numFmtId="0" fontId="7" fillId="0" borderId="1" xfId="0" applyFont="1" applyBorder="1" applyAlignment="1">
      <alignment wrapText="1"/>
    </xf>
    <xf numFmtId="0" fontId="7" fillId="0" borderId="0" xfId="0" applyFont="1" applyAlignment="1">
      <alignment vertical="top"/>
    </xf>
    <xf numFmtId="0" fontId="7" fillId="4" borderId="1" xfId="0" applyFont="1" applyFill="1" applyBorder="1" applyAlignment="1">
      <alignment horizontal="centerContinuous" vertical="top"/>
    </xf>
    <xf numFmtId="0" fontId="8" fillId="4" borderId="1" xfId="0" applyFont="1" applyFill="1" applyBorder="1" applyAlignment="1">
      <alignment horizontal="centerContinuous"/>
    </xf>
    <xf numFmtId="0" fontId="7" fillId="4" borderId="1" xfId="0" applyFont="1" applyFill="1" applyBorder="1" applyAlignment="1">
      <alignment horizontal="centerContinuous"/>
    </xf>
    <xf numFmtId="0" fontId="8" fillId="4" borderId="0" xfId="0" applyFont="1" applyFill="1"/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left" vertical="top"/>
    </xf>
    <xf numFmtId="43" fontId="8" fillId="0" borderId="0" xfId="1" applyFont="1" applyBorder="1" applyAlignment="1">
      <alignment shrinkToFit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8" fillId="0" borderId="1" xfId="0" applyFont="1" applyBorder="1" applyAlignment="1">
      <alignment wrapText="1"/>
    </xf>
    <xf numFmtId="0" fontId="8" fillId="0" borderId="1" xfId="0" quotePrefix="1" applyFont="1" applyBorder="1" applyAlignment="1">
      <alignment wrapText="1"/>
    </xf>
    <xf numFmtId="0" fontId="8" fillId="0" borderId="1" xfId="0" quotePrefix="1" applyFont="1" applyBorder="1" applyAlignment="1">
      <alignment vertical="top" wrapText="1"/>
    </xf>
    <xf numFmtId="0" fontId="8" fillId="0" borderId="0" xfId="0" applyFont="1" applyAlignment="1">
      <alignment horizontal="center" vertical="top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0" fontId="1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Border="1" applyAlignment="1">
      <alignment horizontal="centerContinuous" vertical="center"/>
    </xf>
    <xf numFmtId="0" fontId="2" fillId="4" borderId="0" xfId="0" applyFont="1" applyFill="1" applyAlignment="1">
      <alignment horizontal="centerContinuous"/>
    </xf>
    <xf numFmtId="43" fontId="3" fillId="2" borderId="1" xfId="1" applyFont="1" applyFill="1" applyBorder="1"/>
    <xf numFmtId="43" fontId="8" fillId="4" borderId="4" xfId="1" applyFont="1" applyFill="1" applyBorder="1" applyAlignment="1">
      <alignment horizontal="center"/>
    </xf>
    <xf numFmtId="43" fontId="8" fillId="4" borderId="1" xfId="1" applyFont="1" applyFill="1" applyBorder="1" applyAlignment="1">
      <alignment horizontal="center"/>
    </xf>
    <xf numFmtId="43" fontId="8" fillId="2" borderId="1" xfId="1" applyNumberFormat="1" applyFont="1" applyFill="1" applyBorder="1" applyAlignment="1">
      <alignment horizontal="center" shrinkToFit="1"/>
    </xf>
    <xf numFmtId="43" fontId="8" fillId="0" borderId="1" xfId="1" applyNumberFormat="1" applyFont="1" applyFill="1" applyBorder="1" applyAlignment="1">
      <alignment horizontal="center" shrinkToFit="1"/>
    </xf>
    <xf numFmtId="43" fontId="8" fillId="4" borderId="4" xfId="1" applyNumberFormat="1" applyFont="1" applyFill="1" applyBorder="1" applyAlignment="1">
      <alignment horizontal="center"/>
    </xf>
    <xf numFmtId="43" fontId="8" fillId="4" borderId="1" xfId="1" applyNumberFormat="1" applyFont="1" applyFill="1" applyBorder="1" applyAlignment="1">
      <alignment horizontal="center"/>
    </xf>
    <xf numFmtId="43" fontId="3" fillId="0" borderId="1" xfId="1" applyFont="1" applyBorder="1"/>
    <xf numFmtId="43" fontId="2" fillId="3" borderId="1" xfId="1" applyFont="1" applyFill="1" applyBorder="1"/>
    <xf numFmtId="0" fontId="3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top" shrinkToFit="1"/>
    </xf>
    <xf numFmtId="43" fontId="7" fillId="0" borderId="1" xfId="1" applyFont="1" applyBorder="1" applyAlignment="1">
      <alignment horizontal="center" vertical="top" shrinkToFit="1"/>
    </xf>
    <xf numFmtId="43" fontId="7" fillId="2" borderId="1" xfId="1" applyFont="1" applyFill="1" applyBorder="1" applyAlignment="1">
      <alignment horizontal="center" vertical="top" shrinkToFit="1"/>
    </xf>
    <xf numFmtId="43" fontId="8" fillId="0" borderId="1" xfId="1" applyFont="1" applyBorder="1" applyAlignment="1">
      <alignment horizontal="center" vertical="top" shrinkToFit="1"/>
    </xf>
    <xf numFmtId="43" fontId="8" fillId="2" borderId="1" xfId="1" applyFont="1" applyFill="1" applyBorder="1" applyAlignment="1">
      <alignment horizontal="center" vertical="top" shrinkToFi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0" xfId="0" applyFont="1" applyFill="1" applyAlignment="1">
      <alignment horizontal="left" vertical="top" wrapText="1"/>
    </xf>
    <xf numFmtId="43" fontId="8" fillId="0" borderId="2" xfId="1" applyNumberFormat="1" applyFont="1" applyBorder="1" applyAlignment="1">
      <alignment horizontal="center" vertical="top"/>
    </xf>
    <xf numFmtId="43" fontId="8" fillId="0" borderId="3" xfId="1" applyNumberFormat="1" applyFont="1" applyBorder="1" applyAlignment="1">
      <alignment horizontal="center" vertical="top"/>
    </xf>
    <xf numFmtId="43" fontId="8" fillId="0" borderId="4" xfId="1" applyNumberFormat="1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43" fontId="8" fillId="2" borderId="2" xfId="1" applyNumberFormat="1" applyFont="1" applyFill="1" applyBorder="1" applyAlignment="1">
      <alignment horizontal="center" vertical="top"/>
    </xf>
    <xf numFmtId="43" fontId="8" fillId="2" borderId="3" xfId="1" applyNumberFormat="1" applyFont="1" applyFill="1" applyBorder="1" applyAlignment="1">
      <alignment horizontal="center" vertical="top"/>
    </xf>
    <xf numFmtId="43" fontId="8" fillId="2" borderId="4" xfId="1" applyNumberFormat="1" applyFont="1" applyFill="1" applyBorder="1" applyAlignment="1">
      <alignment horizontal="center" vertical="top"/>
    </xf>
    <xf numFmtId="0" fontId="7" fillId="0" borderId="2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43" fontId="8" fillId="0" borderId="2" xfId="1" applyFont="1" applyBorder="1" applyAlignment="1">
      <alignment horizontal="center" vertical="top"/>
    </xf>
    <xf numFmtId="43" fontId="8" fillId="0" borderId="3" xfId="1" applyFont="1" applyBorder="1" applyAlignment="1">
      <alignment horizontal="center" vertical="top"/>
    </xf>
    <xf numFmtId="43" fontId="8" fillId="0" borderId="4" xfId="1" applyFont="1" applyBorder="1" applyAlignment="1">
      <alignment horizontal="center" vertical="top"/>
    </xf>
    <xf numFmtId="43" fontId="8" fillId="2" borderId="2" xfId="1" applyFont="1" applyFill="1" applyBorder="1" applyAlignment="1">
      <alignment horizontal="center" vertical="top"/>
    </xf>
    <xf numFmtId="43" fontId="8" fillId="2" borderId="3" xfId="1" applyFont="1" applyFill="1" applyBorder="1" applyAlignment="1">
      <alignment horizontal="center" vertical="top"/>
    </xf>
    <xf numFmtId="43" fontId="8" fillId="2" borderId="4" xfId="1" applyFont="1" applyFill="1" applyBorder="1" applyAlignment="1">
      <alignment horizontal="center" vertical="top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43" fontId="8" fillId="0" borderId="2" xfId="1" applyFont="1" applyBorder="1" applyAlignment="1">
      <alignment horizontal="center" vertical="top" wrapText="1"/>
    </xf>
    <xf numFmtId="43" fontId="8" fillId="0" borderId="3" xfId="1" applyFont="1" applyBorder="1" applyAlignment="1">
      <alignment horizontal="center" vertical="top" wrapText="1"/>
    </xf>
    <xf numFmtId="43" fontId="8" fillId="0" borderId="4" xfId="1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43" fontId="8" fillId="2" borderId="2" xfId="1" applyFont="1" applyFill="1" applyBorder="1" applyAlignment="1">
      <alignment horizontal="center" vertical="top" wrapText="1"/>
    </xf>
    <xf numFmtId="43" fontId="8" fillId="2" borderId="3" xfId="1" applyFont="1" applyFill="1" applyBorder="1" applyAlignment="1">
      <alignment horizontal="center" vertical="top" wrapText="1"/>
    </xf>
    <xf numFmtId="43" fontId="8" fillId="2" borderId="4" xfId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10/relationships/person" Target="persons/person0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90CBF-CA5B-4591-84F0-EB609DAA4E72}">
  <sheetPr>
    <tabColor rgb="FF92D050"/>
  </sheetPr>
  <dimension ref="A1:J20"/>
  <sheetViews>
    <sheetView view="pageBreakPreview" zoomScaleNormal="100" zoomScaleSheetLayoutView="100" workbookViewId="0">
      <selection activeCell="C15" sqref="C15"/>
    </sheetView>
  </sheetViews>
  <sheetFormatPr defaultColWidth="8.8984375" defaultRowHeight="21" x14ac:dyDescent="0.4"/>
  <cols>
    <col min="1" max="1" width="4.8984375" style="2" customWidth="1"/>
    <col min="2" max="2" width="41.19921875" style="2" customWidth="1"/>
    <col min="3" max="3" width="19.3984375" style="2" customWidth="1"/>
    <col min="4" max="16384" width="8.8984375" style="2"/>
  </cols>
  <sheetData>
    <row r="1" spans="1:10" ht="28.2" customHeight="1" x14ac:dyDescent="0.4">
      <c r="H1" s="61" t="s">
        <v>131</v>
      </c>
      <c r="I1" s="62"/>
      <c r="J1" s="63"/>
    </row>
    <row r="2" spans="1:10" ht="15" customHeight="1" x14ac:dyDescent="0.4">
      <c r="H2" s="41"/>
      <c r="I2" s="41"/>
      <c r="J2" s="41"/>
    </row>
    <row r="3" spans="1:10" ht="23.4" customHeight="1" x14ac:dyDescent="0.4">
      <c r="A3" s="44" t="s">
        <v>132</v>
      </c>
      <c r="B3" s="42"/>
      <c r="C3" s="42"/>
      <c r="D3" s="42"/>
      <c r="E3" s="42"/>
      <c r="F3" s="42"/>
      <c r="G3" s="42"/>
      <c r="H3" s="43"/>
      <c r="I3" s="43"/>
      <c r="J3" s="43"/>
    </row>
    <row r="4" spans="1:10" ht="23.4" customHeight="1" x14ac:dyDescent="0.4">
      <c r="A4" s="40"/>
      <c r="H4" s="41"/>
      <c r="I4" s="41"/>
      <c r="J4" s="41"/>
    </row>
    <row r="5" spans="1:10" ht="21" customHeight="1" x14ac:dyDescent="0.4">
      <c r="B5" s="64" t="s">
        <v>130</v>
      </c>
      <c r="C5" s="64"/>
      <c r="D5" s="64"/>
      <c r="E5" s="64"/>
      <c r="F5" s="64"/>
      <c r="G5" s="64"/>
      <c r="H5" s="64"/>
      <c r="I5" s="64"/>
    </row>
    <row r="7" spans="1:10" x14ac:dyDescent="0.4">
      <c r="B7" s="1" t="s">
        <v>0</v>
      </c>
      <c r="C7" s="45"/>
      <c r="D7" s="2" t="s">
        <v>133</v>
      </c>
    </row>
    <row r="9" spans="1:10" x14ac:dyDescent="0.4">
      <c r="B9" s="3" t="s">
        <v>1</v>
      </c>
      <c r="C9" s="4"/>
    </row>
    <row r="10" spans="1:10" x14ac:dyDescent="0.4">
      <c r="B10" s="5" t="s">
        <v>2</v>
      </c>
      <c r="C10" s="52">
        <f>เศรษฐกิจ!I23</f>
        <v>0</v>
      </c>
      <c r="D10" s="2" t="s">
        <v>133</v>
      </c>
    </row>
    <row r="11" spans="1:10" x14ac:dyDescent="0.4">
      <c r="B11" s="5" t="s">
        <v>3</v>
      </c>
      <c r="C11" s="52"/>
      <c r="D11" s="2" t="s">
        <v>133</v>
      </c>
    </row>
    <row r="12" spans="1:10" x14ac:dyDescent="0.4">
      <c r="B12" s="5" t="s">
        <v>4</v>
      </c>
      <c r="C12" s="52">
        <f>สิ่งแวดล้อม!I27</f>
        <v>0</v>
      </c>
      <c r="D12" s="2" t="s">
        <v>133</v>
      </c>
    </row>
    <row r="13" spans="1:10" x14ac:dyDescent="0.4">
      <c r="B13" s="5" t="s">
        <v>5</v>
      </c>
      <c r="C13" s="52">
        <f>การศึกษา!I19</f>
        <v>0</v>
      </c>
      <c r="D13" s="2" t="s">
        <v>133</v>
      </c>
    </row>
    <row r="14" spans="1:10" x14ac:dyDescent="0.4">
      <c r="B14" s="3" t="s">
        <v>6</v>
      </c>
      <c r="C14" s="53">
        <f>SUM(C10:C13)</f>
        <v>0</v>
      </c>
      <c r="D14" s="2" t="s">
        <v>133</v>
      </c>
    </row>
    <row r="15" spans="1:10" x14ac:dyDescent="0.4">
      <c r="B15" s="3" t="s">
        <v>7</v>
      </c>
      <c r="C15" s="53" t="e">
        <f>C14/C7</f>
        <v>#DIV/0!</v>
      </c>
    </row>
    <row r="17" spans="2:5" x14ac:dyDescent="0.4">
      <c r="B17" s="39" t="s">
        <v>129</v>
      </c>
    </row>
    <row r="19" spans="2:5" x14ac:dyDescent="0.4">
      <c r="B19" s="54" t="s">
        <v>138</v>
      </c>
      <c r="E19" s="2" t="s">
        <v>139</v>
      </c>
    </row>
    <row r="20" spans="2:5" x14ac:dyDescent="0.4">
      <c r="C20" s="2" t="s">
        <v>140</v>
      </c>
    </row>
  </sheetData>
  <mergeCells count="2">
    <mergeCell ref="H1:J1"/>
    <mergeCell ref="B5:I5"/>
  </mergeCells>
  <printOptions horizontalCentered="1"/>
  <pageMargins left="0.45" right="0.45" top="0.5" bottom="0.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05B9E-A95E-42ED-98ED-CA233BDF67D6}">
  <sheetPr>
    <tabColor rgb="FFFFC000"/>
  </sheetPr>
  <dimension ref="A1:I31"/>
  <sheetViews>
    <sheetView tabSelected="1" view="pageBreakPreview" zoomScale="85" zoomScaleNormal="100" zoomScaleSheetLayoutView="85" workbookViewId="0">
      <selection activeCell="D16" sqref="D16"/>
    </sheetView>
  </sheetViews>
  <sheetFormatPr defaultColWidth="8.796875" defaultRowHeight="18" x14ac:dyDescent="0.35"/>
  <cols>
    <col min="1" max="1" width="4.296875" style="26" customWidth="1"/>
    <col min="2" max="2" width="27.796875" style="13" customWidth="1"/>
    <col min="3" max="3" width="36.19921875" style="13" customWidth="1"/>
    <col min="4" max="4" width="12.796875" style="13" customWidth="1"/>
    <col min="5" max="5" width="36.09765625" style="13" customWidth="1"/>
    <col min="6" max="6" width="12.796875" style="13" customWidth="1"/>
    <col min="7" max="8" width="17.796875" style="13" customWidth="1"/>
    <col min="9" max="9" width="12.796875" style="13" customWidth="1"/>
    <col min="10" max="16384" width="8.796875" style="13"/>
  </cols>
  <sheetData>
    <row r="1" spans="1:9" s="8" customFormat="1" x14ac:dyDescent="0.35">
      <c r="A1" s="7" t="s">
        <v>8</v>
      </c>
      <c r="B1" s="7"/>
      <c r="C1" s="7"/>
      <c r="D1" s="7"/>
      <c r="E1" s="7"/>
      <c r="F1" s="7"/>
      <c r="G1" s="7"/>
      <c r="H1" s="7"/>
      <c r="I1" s="7"/>
    </row>
    <row r="3" spans="1:9" s="11" customFormat="1" ht="49.95" customHeight="1" x14ac:dyDescent="0.35">
      <c r="A3" s="9" t="s">
        <v>9</v>
      </c>
      <c r="B3" s="9" t="s">
        <v>10</v>
      </c>
      <c r="C3" s="9" t="s">
        <v>11</v>
      </c>
      <c r="D3" s="9" t="s">
        <v>12</v>
      </c>
      <c r="E3" s="10" t="s">
        <v>13</v>
      </c>
      <c r="F3" s="10" t="s">
        <v>14</v>
      </c>
      <c r="G3" s="10" t="s">
        <v>134</v>
      </c>
      <c r="H3" s="10" t="s">
        <v>15</v>
      </c>
      <c r="I3" s="10" t="s">
        <v>1</v>
      </c>
    </row>
    <row r="4" spans="1:9" x14ac:dyDescent="0.35">
      <c r="A4" s="68">
        <v>1</v>
      </c>
      <c r="B4" s="71" t="s">
        <v>16</v>
      </c>
      <c r="C4" s="12" t="s">
        <v>17</v>
      </c>
      <c r="D4" s="48"/>
      <c r="E4" s="74" t="s">
        <v>18</v>
      </c>
      <c r="F4" s="65">
        <f>(D5-D4)*D6</f>
        <v>0</v>
      </c>
      <c r="G4" s="77"/>
      <c r="H4" s="77"/>
      <c r="I4" s="65">
        <f>F4*(1-G4/100)*(1-H4/100)</f>
        <v>0</v>
      </c>
    </row>
    <row r="5" spans="1:9" x14ac:dyDescent="0.35">
      <c r="A5" s="69"/>
      <c r="B5" s="72"/>
      <c r="C5" s="12" t="s">
        <v>19</v>
      </c>
      <c r="D5" s="48"/>
      <c r="E5" s="75"/>
      <c r="F5" s="66"/>
      <c r="G5" s="78"/>
      <c r="H5" s="78"/>
      <c r="I5" s="66"/>
    </row>
    <row r="6" spans="1:9" x14ac:dyDescent="0.35">
      <c r="A6" s="70"/>
      <c r="B6" s="73"/>
      <c r="C6" s="12" t="s">
        <v>20</v>
      </c>
      <c r="D6" s="48"/>
      <c r="E6" s="76"/>
      <c r="F6" s="67"/>
      <c r="G6" s="79"/>
      <c r="H6" s="79"/>
      <c r="I6" s="67"/>
    </row>
    <row r="7" spans="1:9" x14ac:dyDescent="0.35">
      <c r="A7" s="68">
        <v>2</v>
      </c>
      <c r="B7" s="71" t="s">
        <v>21</v>
      </c>
      <c r="C7" s="12" t="s">
        <v>143</v>
      </c>
      <c r="D7" s="48"/>
      <c r="E7" s="74" t="s">
        <v>22</v>
      </c>
      <c r="F7" s="65">
        <f>(D7-D8)*D9</f>
        <v>0</v>
      </c>
      <c r="G7" s="77"/>
      <c r="H7" s="77"/>
      <c r="I7" s="65">
        <f>F7*(1-G7/100)*(1-H7/100)</f>
        <v>0</v>
      </c>
    </row>
    <row r="8" spans="1:9" x14ac:dyDescent="0.35">
      <c r="A8" s="69"/>
      <c r="B8" s="72"/>
      <c r="C8" s="12" t="s">
        <v>144</v>
      </c>
      <c r="D8" s="48"/>
      <c r="E8" s="75"/>
      <c r="F8" s="66"/>
      <c r="G8" s="78"/>
      <c r="H8" s="78"/>
      <c r="I8" s="66"/>
    </row>
    <row r="9" spans="1:9" x14ac:dyDescent="0.35">
      <c r="A9" s="70"/>
      <c r="B9" s="73"/>
      <c r="C9" s="12" t="s">
        <v>23</v>
      </c>
      <c r="D9" s="48"/>
      <c r="E9" s="76"/>
      <c r="F9" s="67"/>
      <c r="G9" s="79"/>
      <c r="H9" s="79"/>
      <c r="I9" s="67"/>
    </row>
    <row r="10" spans="1:9" ht="21" customHeight="1" x14ac:dyDescent="0.35">
      <c r="A10" s="68">
        <v>3</v>
      </c>
      <c r="B10" s="71" t="s">
        <v>24</v>
      </c>
      <c r="C10" s="8" t="s">
        <v>25</v>
      </c>
      <c r="D10" s="49">
        <f>SUM(D11,D15)</f>
        <v>0</v>
      </c>
      <c r="E10" s="74" t="s">
        <v>26</v>
      </c>
      <c r="F10" s="65">
        <f>D10</f>
        <v>0</v>
      </c>
      <c r="G10" s="77"/>
      <c r="H10" s="77"/>
      <c r="I10" s="65">
        <f>F10*(1-G10/100)*(1-H10/100)</f>
        <v>0</v>
      </c>
    </row>
    <row r="11" spans="1:9" ht="21" customHeight="1" x14ac:dyDescent="0.35">
      <c r="A11" s="69"/>
      <c r="B11" s="72"/>
      <c r="C11" s="14" t="s">
        <v>27</v>
      </c>
      <c r="D11" s="49">
        <f>(D13-D12)*D14</f>
        <v>0</v>
      </c>
      <c r="E11" s="83"/>
      <c r="F11" s="66"/>
      <c r="G11" s="78"/>
      <c r="H11" s="78"/>
      <c r="I11" s="66"/>
    </row>
    <row r="12" spans="1:9" x14ac:dyDescent="0.35">
      <c r="A12" s="69"/>
      <c r="B12" s="72"/>
      <c r="C12" s="12" t="s">
        <v>28</v>
      </c>
      <c r="D12" s="48"/>
      <c r="E12" s="83"/>
      <c r="F12" s="66"/>
      <c r="G12" s="78"/>
      <c r="H12" s="78"/>
      <c r="I12" s="66"/>
    </row>
    <row r="13" spans="1:9" x14ac:dyDescent="0.35">
      <c r="A13" s="69"/>
      <c r="B13" s="72"/>
      <c r="C13" s="12" t="s">
        <v>29</v>
      </c>
      <c r="D13" s="48"/>
      <c r="E13" s="83"/>
      <c r="F13" s="66"/>
      <c r="G13" s="78"/>
      <c r="H13" s="78"/>
      <c r="I13" s="66"/>
    </row>
    <row r="14" spans="1:9" x14ac:dyDescent="0.35">
      <c r="A14" s="69"/>
      <c r="B14" s="72"/>
      <c r="C14" s="12" t="s">
        <v>30</v>
      </c>
      <c r="D14" s="56"/>
      <c r="E14" s="83"/>
      <c r="F14" s="66"/>
      <c r="G14" s="78"/>
      <c r="H14" s="78"/>
      <c r="I14" s="66"/>
    </row>
    <row r="15" spans="1:9" x14ac:dyDescent="0.35">
      <c r="A15" s="69"/>
      <c r="B15" s="72"/>
      <c r="C15" s="15" t="s">
        <v>31</v>
      </c>
      <c r="D15" s="49">
        <f>(D17-D16)*D18</f>
        <v>0</v>
      </c>
      <c r="E15" s="83"/>
      <c r="F15" s="66"/>
      <c r="G15" s="78"/>
      <c r="H15" s="78"/>
      <c r="I15" s="66"/>
    </row>
    <row r="16" spans="1:9" x14ac:dyDescent="0.35">
      <c r="A16" s="69"/>
      <c r="B16" s="72"/>
      <c r="C16" s="12" t="s">
        <v>28</v>
      </c>
      <c r="D16" s="48"/>
      <c r="E16" s="83"/>
      <c r="F16" s="66"/>
      <c r="G16" s="78"/>
      <c r="H16" s="78"/>
      <c r="I16" s="66"/>
    </row>
    <row r="17" spans="1:9" x14ac:dyDescent="0.35">
      <c r="A17" s="69"/>
      <c r="B17" s="72"/>
      <c r="C17" s="12" t="s">
        <v>29</v>
      </c>
      <c r="D17" s="48"/>
      <c r="E17" s="83"/>
      <c r="F17" s="66"/>
      <c r="G17" s="78"/>
      <c r="H17" s="78"/>
      <c r="I17" s="66"/>
    </row>
    <row r="18" spans="1:9" x14ac:dyDescent="0.35">
      <c r="A18" s="69"/>
      <c r="B18" s="72"/>
      <c r="C18" s="12" t="s">
        <v>30</v>
      </c>
      <c r="D18" s="48"/>
      <c r="E18" s="83"/>
      <c r="F18" s="66"/>
      <c r="G18" s="78"/>
      <c r="H18" s="78"/>
      <c r="I18" s="66"/>
    </row>
    <row r="19" spans="1:9" ht="36" x14ac:dyDescent="0.35">
      <c r="A19" s="69"/>
      <c r="B19" s="72"/>
      <c r="C19" s="16" t="s">
        <v>32</v>
      </c>
      <c r="D19" s="48"/>
      <c r="E19" s="84"/>
      <c r="F19" s="67"/>
      <c r="G19" s="79"/>
      <c r="H19" s="79"/>
      <c r="I19" s="67"/>
    </row>
    <row r="20" spans="1:9" x14ac:dyDescent="0.35">
      <c r="A20" s="68">
        <v>4</v>
      </c>
      <c r="B20" s="80" t="s">
        <v>33</v>
      </c>
      <c r="C20" s="12" t="s">
        <v>34</v>
      </c>
      <c r="D20" s="48"/>
      <c r="E20" s="74" t="s">
        <v>35</v>
      </c>
      <c r="F20" s="65">
        <f>(D20-D21)*D22</f>
        <v>0</v>
      </c>
      <c r="G20" s="77"/>
      <c r="H20" s="77"/>
      <c r="I20" s="65">
        <f>F20*(1-G20/100)*(1-H20/100)</f>
        <v>0</v>
      </c>
    </row>
    <row r="21" spans="1:9" x14ac:dyDescent="0.35">
      <c r="A21" s="69"/>
      <c r="B21" s="81"/>
      <c r="C21" s="12" t="s">
        <v>36</v>
      </c>
      <c r="D21" s="48"/>
      <c r="E21" s="75"/>
      <c r="F21" s="66"/>
      <c r="G21" s="78"/>
      <c r="H21" s="78"/>
      <c r="I21" s="66"/>
    </row>
    <row r="22" spans="1:9" x14ac:dyDescent="0.35">
      <c r="A22" s="70"/>
      <c r="B22" s="82"/>
      <c r="C22" s="12" t="s">
        <v>37</v>
      </c>
      <c r="D22" s="48"/>
      <c r="E22" s="76"/>
      <c r="F22" s="67"/>
      <c r="G22" s="79"/>
      <c r="H22" s="79"/>
      <c r="I22" s="67"/>
    </row>
    <row r="23" spans="1:9" s="21" customFormat="1" x14ac:dyDescent="0.35">
      <c r="A23" s="17"/>
      <c r="B23" s="17"/>
      <c r="C23" s="17"/>
      <c r="D23" s="17"/>
      <c r="E23" s="17"/>
      <c r="F23" s="18" t="s">
        <v>2</v>
      </c>
      <c r="G23" s="19"/>
      <c r="H23" s="20"/>
      <c r="I23" s="50">
        <f>SUM(I4:I22)</f>
        <v>0</v>
      </c>
    </row>
    <row r="24" spans="1:9" s="21" customFormat="1" x14ac:dyDescent="0.35">
      <c r="A24" s="22"/>
      <c r="B24" s="22"/>
      <c r="C24" s="22"/>
      <c r="D24" s="22"/>
      <c r="E24" s="22"/>
      <c r="F24" s="18" t="s">
        <v>0</v>
      </c>
      <c r="G24" s="19"/>
      <c r="H24" s="20"/>
      <c r="I24" s="51">
        <f>'การประเมิน SROI'!C7</f>
        <v>0</v>
      </c>
    </row>
    <row r="25" spans="1:9" s="21" customFormat="1" x14ac:dyDescent="0.35">
      <c r="A25" s="22"/>
      <c r="B25" s="22"/>
      <c r="C25" s="22"/>
      <c r="D25" s="22"/>
      <c r="E25" s="22"/>
      <c r="F25" s="18" t="s">
        <v>38</v>
      </c>
      <c r="G25" s="19"/>
      <c r="H25" s="20"/>
      <c r="I25" s="51" t="e">
        <f>I23/I24</f>
        <v>#DIV/0!</v>
      </c>
    </row>
    <row r="26" spans="1:9" x14ac:dyDescent="0.35">
      <c r="A26" s="22"/>
      <c r="B26" s="23"/>
      <c r="D26" s="24"/>
      <c r="E26" s="25"/>
      <c r="F26" s="26"/>
      <c r="G26" s="26"/>
      <c r="H26" s="26"/>
      <c r="I26" s="26"/>
    </row>
    <row r="27" spans="1:9" s="27" customFormat="1" x14ac:dyDescent="0.35">
      <c r="A27" s="6" t="s">
        <v>39</v>
      </c>
    </row>
    <row r="28" spans="1:9" s="27" customFormat="1" x14ac:dyDescent="0.35">
      <c r="A28" s="6"/>
      <c r="B28" s="27" t="s">
        <v>40</v>
      </c>
    </row>
    <row r="29" spans="1:9" s="27" customFormat="1" x14ac:dyDescent="0.35">
      <c r="A29" s="28"/>
      <c r="B29" s="27" t="s">
        <v>41</v>
      </c>
    </row>
    <row r="30" spans="1:9" s="27" customFormat="1" x14ac:dyDescent="0.35">
      <c r="A30" s="28"/>
      <c r="B30" s="27" t="s">
        <v>135</v>
      </c>
    </row>
    <row r="31" spans="1:9" s="27" customFormat="1" x14ac:dyDescent="0.35">
      <c r="A31" s="28"/>
      <c r="B31" s="27" t="s">
        <v>42</v>
      </c>
    </row>
  </sheetData>
  <mergeCells count="28">
    <mergeCell ref="I10:I19"/>
    <mergeCell ref="A20:A22"/>
    <mergeCell ref="B20:B22"/>
    <mergeCell ref="E20:E22"/>
    <mergeCell ref="F20:F22"/>
    <mergeCell ref="G20:G22"/>
    <mergeCell ref="H20:H22"/>
    <mergeCell ref="I20:I22"/>
    <mergeCell ref="A10:A19"/>
    <mergeCell ref="B10:B19"/>
    <mergeCell ref="E10:E19"/>
    <mergeCell ref="F10:F19"/>
    <mergeCell ref="G10:G19"/>
    <mergeCell ref="H10:H19"/>
    <mergeCell ref="I4:I6"/>
    <mergeCell ref="A7:A9"/>
    <mergeCell ref="B7:B9"/>
    <mergeCell ref="E7:E9"/>
    <mergeCell ref="F7:F9"/>
    <mergeCell ref="G7:G9"/>
    <mergeCell ref="H7:H9"/>
    <mergeCell ref="I7:I9"/>
    <mergeCell ref="A4:A6"/>
    <mergeCell ref="B4:B6"/>
    <mergeCell ref="E4:E6"/>
    <mergeCell ref="F4:F6"/>
    <mergeCell ref="G4:G6"/>
    <mergeCell ref="H4:H6"/>
  </mergeCells>
  <pageMargins left="0.45" right="0.45" top="0.5" bottom="0.5" header="0.3" footer="0.3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F4D24-CC91-4797-9AA7-E04A6CFA3CA6}">
  <sheetPr>
    <tabColor rgb="FFFFC000"/>
  </sheetPr>
  <dimension ref="A1:I29"/>
  <sheetViews>
    <sheetView view="pageBreakPreview" topLeftCell="A18" zoomScaleNormal="100" zoomScaleSheetLayoutView="100" workbookViewId="0">
      <selection activeCell="F7" sqref="F7:F10"/>
    </sheetView>
  </sheetViews>
  <sheetFormatPr defaultColWidth="8.796875" defaultRowHeight="18" x14ac:dyDescent="0.35"/>
  <cols>
    <col min="1" max="1" width="4.296875" style="26" customWidth="1"/>
    <col min="2" max="2" width="27.796875" style="13" customWidth="1"/>
    <col min="3" max="3" width="36.19921875" style="13" customWidth="1"/>
    <col min="4" max="4" width="12.796875" style="32" customWidth="1"/>
    <col min="5" max="5" width="36.09765625" style="13" customWidth="1"/>
    <col min="6" max="6" width="12.796875" style="13" customWidth="1"/>
    <col min="7" max="8" width="17.796875" style="13" customWidth="1"/>
    <col min="9" max="9" width="12.796875" style="13" customWidth="1"/>
    <col min="10" max="16384" width="8.796875" style="13"/>
  </cols>
  <sheetData>
    <row r="1" spans="1:9" s="8" customFormat="1" x14ac:dyDescent="0.35">
      <c r="A1" s="7" t="s">
        <v>43</v>
      </c>
      <c r="B1" s="7"/>
      <c r="C1" s="7"/>
      <c r="D1" s="7"/>
      <c r="E1" s="7"/>
      <c r="F1" s="7"/>
      <c r="G1" s="7"/>
      <c r="H1" s="7"/>
      <c r="I1" s="7"/>
    </row>
    <row r="3" spans="1:9" s="55" customFormat="1" ht="49.95" customHeight="1" x14ac:dyDescent="0.25">
      <c r="A3" s="9" t="s">
        <v>9</v>
      </c>
      <c r="B3" s="9" t="s">
        <v>10</v>
      </c>
      <c r="C3" s="9" t="s">
        <v>11</v>
      </c>
      <c r="D3" s="9" t="s">
        <v>12</v>
      </c>
      <c r="E3" s="10" t="s">
        <v>13</v>
      </c>
      <c r="F3" s="10" t="s">
        <v>14</v>
      </c>
      <c r="G3" s="10" t="s">
        <v>134</v>
      </c>
      <c r="H3" s="10" t="s">
        <v>15</v>
      </c>
      <c r="I3" s="10" t="s">
        <v>1</v>
      </c>
    </row>
    <row r="4" spans="1:9" ht="36" x14ac:dyDescent="0.35">
      <c r="A4" s="68">
        <v>1</v>
      </c>
      <c r="B4" s="80" t="s">
        <v>44</v>
      </c>
      <c r="C4" s="29" t="s">
        <v>141</v>
      </c>
      <c r="D4" s="60"/>
      <c r="E4" s="74" t="s">
        <v>45</v>
      </c>
      <c r="F4" s="85">
        <f>(D4-D5)*D6</f>
        <v>0</v>
      </c>
      <c r="G4" s="88"/>
      <c r="H4" s="88"/>
      <c r="I4" s="85">
        <f>F4*(1-G4/100)*(1-H4/100)</f>
        <v>0</v>
      </c>
    </row>
    <row r="5" spans="1:9" ht="36" x14ac:dyDescent="0.35">
      <c r="A5" s="69"/>
      <c r="B5" s="81"/>
      <c r="C5" s="29" t="s">
        <v>142</v>
      </c>
      <c r="D5" s="60"/>
      <c r="E5" s="75"/>
      <c r="F5" s="86"/>
      <c r="G5" s="89"/>
      <c r="H5" s="89"/>
      <c r="I5" s="86"/>
    </row>
    <row r="6" spans="1:9" x14ac:dyDescent="0.35">
      <c r="A6" s="70"/>
      <c r="B6" s="82"/>
      <c r="C6" s="29" t="s">
        <v>46</v>
      </c>
      <c r="D6" s="60"/>
      <c r="E6" s="76"/>
      <c r="F6" s="87"/>
      <c r="G6" s="90"/>
      <c r="H6" s="90"/>
      <c r="I6" s="87"/>
    </row>
    <row r="7" spans="1:9" ht="36" x14ac:dyDescent="0.35">
      <c r="A7" s="68">
        <v>2</v>
      </c>
      <c r="B7" s="80" t="s">
        <v>47</v>
      </c>
      <c r="C7" s="29" t="s">
        <v>48</v>
      </c>
      <c r="D7" s="60"/>
      <c r="E7" s="74" t="s">
        <v>49</v>
      </c>
      <c r="F7" s="85">
        <f>(D7*D9)+(D8*D10)</f>
        <v>0</v>
      </c>
      <c r="G7" s="88"/>
      <c r="H7" s="88"/>
      <c r="I7" s="85">
        <f>F7*(1-G7/100)*(1-H7/100)</f>
        <v>0</v>
      </c>
    </row>
    <row r="8" spans="1:9" x14ac:dyDescent="0.35">
      <c r="A8" s="69"/>
      <c r="B8" s="81"/>
      <c r="C8" s="29" t="s">
        <v>50</v>
      </c>
      <c r="D8" s="60"/>
      <c r="E8" s="75"/>
      <c r="F8" s="86"/>
      <c r="G8" s="89"/>
      <c r="H8" s="89"/>
      <c r="I8" s="86"/>
    </row>
    <row r="9" spans="1:9" ht="36" x14ac:dyDescent="0.35">
      <c r="A9" s="69"/>
      <c r="B9" s="81"/>
      <c r="C9" s="29" t="s">
        <v>51</v>
      </c>
      <c r="D9" s="59">
        <v>540</v>
      </c>
      <c r="E9" s="75"/>
      <c r="F9" s="86"/>
      <c r="G9" s="89"/>
      <c r="H9" s="89"/>
      <c r="I9" s="86"/>
    </row>
    <row r="10" spans="1:9" ht="36" x14ac:dyDescent="0.35">
      <c r="A10" s="69"/>
      <c r="B10" s="81"/>
      <c r="C10" s="29" t="s">
        <v>52</v>
      </c>
      <c r="D10" s="59">
        <v>90</v>
      </c>
      <c r="E10" s="75"/>
      <c r="F10" s="87"/>
      <c r="G10" s="90"/>
      <c r="H10" s="90"/>
      <c r="I10" s="87"/>
    </row>
    <row r="11" spans="1:9" x14ac:dyDescent="0.35">
      <c r="A11" s="68">
        <v>3</v>
      </c>
      <c r="B11" s="91" t="s">
        <v>53</v>
      </c>
      <c r="C11" s="29" t="s">
        <v>54</v>
      </c>
      <c r="D11" s="60"/>
      <c r="E11" s="74" t="s">
        <v>55</v>
      </c>
      <c r="F11" s="85">
        <f>D11*D12</f>
        <v>0</v>
      </c>
      <c r="G11" s="88"/>
      <c r="H11" s="88"/>
      <c r="I11" s="85">
        <f>F11*(1-G11/100)*(1-H11/100)</f>
        <v>0</v>
      </c>
    </row>
    <row r="12" spans="1:9" x14ac:dyDescent="0.35">
      <c r="A12" s="70"/>
      <c r="B12" s="93"/>
      <c r="C12" s="29" t="s">
        <v>56</v>
      </c>
      <c r="D12" s="60"/>
      <c r="E12" s="76"/>
      <c r="F12" s="87"/>
      <c r="G12" s="90"/>
      <c r="H12" s="90"/>
      <c r="I12" s="87"/>
    </row>
    <row r="13" spans="1:9" ht="36" x14ac:dyDescent="0.35">
      <c r="A13" s="68">
        <v>4</v>
      </c>
      <c r="B13" s="91" t="s">
        <v>57</v>
      </c>
      <c r="C13" s="29" t="s">
        <v>58</v>
      </c>
      <c r="D13" s="60"/>
      <c r="E13" s="94" t="s">
        <v>59</v>
      </c>
      <c r="F13" s="85">
        <f>(D13*D15)+(D14*D16)</f>
        <v>0</v>
      </c>
      <c r="G13" s="88"/>
      <c r="H13" s="88"/>
      <c r="I13" s="85">
        <f>F13*(1-G13/100)*(1-H13/100)</f>
        <v>0</v>
      </c>
    </row>
    <row r="14" spans="1:9" ht="36" x14ac:dyDescent="0.35">
      <c r="A14" s="69"/>
      <c r="B14" s="92"/>
      <c r="C14" s="29" t="s">
        <v>60</v>
      </c>
      <c r="D14" s="60"/>
      <c r="E14" s="95"/>
      <c r="F14" s="86"/>
      <c r="G14" s="89"/>
      <c r="H14" s="89"/>
      <c r="I14" s="86"/>
    </row>
    <row r="15" spans="1:9" ht="54" x14ac:dyDescent="0.35">
      <c r="A15" s="69"/>
      <c r="B15" s="92"/>
      <c r="C15" s="30" t="s">
        <v>61</v>
      </c>
      <c r="D15" s="59">
        <v>60</v>
      </c>
      <c r="E15" s="95"/>
      <c r="F15" s="86"/>
      <c r="G15" s="89"/>
      <c r="H15" s="89"/>
      <c r="I15" s="86"/>
    </row>
    <row r="16" spans="1:9" ht="36" x14ac:dyDescent="0.35">
      <c r="A16" s="70"/>
      <c r="B16" s="93"/>
      <c r="C16" s="31" t="s">
        <v>62</v>
      </c>
      <c r="D16" s="59">
        <v>16000</v>
      </c>
      <c r="E16" s="95"/>
      <c r="F16" s="87"/>
      <c r="G16" s="90"/>
      <c r="H16" s="90"/>
      <c r="I16" s="87"/>
    </row>
    <row r="17" spans="1:9" ht="54" x14ac:dyDescent="0.35">
      <c r="A17" s="68">
        <v>5</v>
      </c>
      <c r="B17" s="91" t="s">
        <v>63</v>
      </c>
      <c r="C17" s="107" t="s">
        <v>64</v>
      </c>
      <c r="D17" s="60"/>
      <c r="E17" s="94" t="s">
        <v>65</v>
      </c>
      <c r="F17" s="85">
        <f>(D18-D17)*D19*D20</f>
        <v>0</v>
      </c>
      <c r="G17" s="88"/>
      <c r="H17" s="88"/>
      <c r="I17" s="85">
        <f>F17*(1-G17/100)*(1-H17/100)</f>
        <v>0</v>
      </c>
    </row>
    <row r="18" spans="1:9" ht="54" x14ac:dyDescent="0.35">
      <c r="A18" s="69"/>
      <c r="B18" s="92"/>
      <c r="C18" s="107" t="s">
        <v>66</v>
      </c>
      <c r="D18" s="60"/>
      <c r="E18" s="95"/>
      <c r="F18" s="86"/>
      <c r="G18" s="89"/>
      <c r="H18" s="89"/>
      <c r="I18" s="86"/>
    </row>
    <row r="19" spans="1:9" ht="36" x14ac:dyDescent="0.35">
      <c r="A19" s="69"/>
      <c r="B19" s="92"/>
      <c r="C19" s="107" t="s">
        <v>67</v>
      </c>
      <c r="D19" s="58"/>
      <c r="E19" s="95"/>
      <c r="F19" s="86"/>
      <c r="G19" s="89"/>
      <c r="H19" s="89"/>
      <c r="I19" s="86"/>
    </row>
    <row r="20" spans="1:9" ht="54" x14ac:dyDescent="0.35">
      <c r="A20" s="70"/>
      <c r="B20" s="93"/>
      <c r="C20" s="107" t="s">
        <v>68</v>
      </c>
      <c r="D20" s="60"/>
      <c r="E20" s="95"/>
      <c r="F20" s="87"/>
      <c r="G20" s="90"/>
      <c r="H20" s="90"/>
      <c r="I20" s="87"/>
    </row>
    <row r="21" spans="1:9" s="21" customFormat="1" x14ac:dyDescent="0.35">
      <c r="A21" s="17"/>
      <c r="B21" s="17"/>
      <c r="C21" s="17"/>
      <c r="D21" s="17"/>
      <c r="E21" s="17"/>
      <c r="F21" s="18" t="s">
        <v>3</v>
      </c>
      <c r="G21" s="19"/>
      <c r="H21" s="20"/>
      <c r="I21" s="46">
        <f>SUM(I4:I20)</f>
        <v>0</v>
      </c>
    </row>
    <row r="22" spans="1:9" s="21" customFormat="1" x14ac:dyDescent="0.35">
      <c r="A22" s="22"/>
      <c r="B22" s="22"/>
      <c r="C22" s="22"/>
      <c r="D22" s="22"/>
      <c r="E22" s="22"/>
      <c r="F22" s="18" t="s">
        <v>0</v>
      </c>
      <c r="G22" s="19"/>
      <c r="H22" s="20"/>
      <c r="I22" s="47">
        <f>'การประเมิน SROI'!C7</f>
        <v>0</v>
      </c>
    </row>
    <row r="23" spans="1:9" s="21" customFormat="1" x14ac:dyDescent="0.35">
      <c r="A23" s="22"/>
      <c r="B23" s="22"/>
      <c r="C23" s="22"/>
      <c r="D23" s="22"/>
      <c r="E23" s="22"/>
      <c r="F23" s="18" t="s">
        <v>69</v>
      </c>
      <c r="G23" s="19"/>
      <c r="H23" s="20"/>
      <c r="I23" s="47" t="e">
        <f>I21/I22</f>
        <v>#DIV/0!</v>
      </c>
    </row>
    <row r="24" spans="1:9" x14ac:dyDescent="0.35">
      <c r="A24" s="22"/>
      <c r="B24" s="23"/>
      <c r="D24" s="24"/>
      <c r="E24" s="25"/>
      <c r="F24" s="26"/>
      <c r="G24" s="26"/>
      <c r="H24" s="26"/>
      <c r="I24" s="26"/>
    </row>
    <row r="25" spans="1:9" s="27" customFormat="1" x14ac:dyDescent="0.35">
      <c r="A25" s="6" t="s">
        <v>39</v>
      </c>
    </row>
    <row r="26" spans="1:9" s="27" customFormat="1" x14ac:dyDescent="0.35">
      <c r="A26" s="6"/>
      <c r="B26" s="27" t="s">
        <v>70</v>
      </c>
    </row>
    <row r="27" spans="1:9" s="27" customFormat="1" x14ac:dyDescent="0.35">
      <c r="A27" s="28"/>
      <c r="B27" s="27" t="s">
        <v>71</v>
      </c>
    </row>
    <row r="28" spans="1:9" s="27" customFormat="1" x14ac:dyDescent="0.35">
      <c r="A28" s="28"/>
      <c r="B28" s="27" t="s">
        <v>136</v>
      </c>
    </row>
    <row r="29" spans="1:9" s="27" customFormat="1" x14ac:dyDescent="0.35">
      <c r="A29" s="28"/>
      <c r="B29" s="27" t="s">
        <v>72</v>
      </c>
    </row>
  </sheetData>
  <mergeCells count="35">
    <mergeCell ref="I17:I20"/>
    <mergeCell ref="A17:A20"/>
    <mergeCell ref="B17:B20"/>
    <mergeCell ref="E17:E20"/>
    <mergeCell ref="F17:F20"/>
    <mergeCell ref="G17:G20"/>
    <mergeCell ref="H17:H20"/>
    <mergeCell ref="I11:I12"/>
    <mergeCell ref="A13:A16"/>
    <mergeCell ref="B13:B16"/>
    <mergeCell ref="E13:E16"/>
    <mergeCell ref="F13:F16"/>
    <mergeCell ref="G13:G16"/>
    <mergeCell ref="H13:H16"/>
    <mergeCell ref="I13:I16"/>
    <mergeCell ref="A11:A12"/>
    <mergeCell ref="B11:B12"/>
    <mergeCell ref="E11:E12"/>
    <mergeCell ref="F11:F12"/>
    <mergeCell ref="G11:G12"/>
    <mergeCell ref="H11:H12"/>
    <mergeCell ref="I4:I6"/>
    <mergeCell ref="A7:A10"/>
    <mergeCell ref="B7:B10"/>
    <mergeCell ref="E7:E10"/>
    <mergeCell ref="F7:F10"/>
    <mergeCell ref="G7:G10"/>
    <mergeCell ref="H7:H10"/>
    <mergeCell ref="I7:I10"/>
    <mergeCell ref="A4:A6"/>
    <mergeCell ref="B4:B6"/>
    <mergeCell ref="E4:E6"/>
    <mergeCell ref="F4:F6"/>
    <mergeCell ref="G4:G6"/>
    <mergeCell ref="H4:H6"/>
  </mergeCells>
  <pageMargins left="0.45" right="0.45" top="0.5" bottom="0.5" header="0.3" footer="0.3"/>
  <pageSetup paperSize="9" scale="77" orientation="landscape" r:id="rId1"/>
  <rowBreaks count="1" manualBreakCount="1">
    <brk id="16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02A24-5537-4B4F-A5D5-B88E9280035D}">
  <sheetPr>
    <tabColor rgb="FFFFC000"/>
  </sheetPr>
  <dimension ref="A1:I36"/>
  <sheetViews>
    <sheetView view="pageBreakPreview" topLeftCell="A25" zoomScaleNormal="100" zoomScaleSheetLayoutView="100" workbookViewId="0">
      <selection activeCell="I30" sqref="I30"/>
    </sheetView>
  </sheetViews>
  <sheetFormatPr defaultColWidth="8.796875" defaultRowHeight="18" x14ac:dyDescent="0.35"/>
  <cols>
    <col min="1" max="1" width="4.296875" style="26" customWidth="1"/>
    <col min="2" max="2" width="27.796875" style="13" customWidth="1"/>
    <col min="3" max="3" width="36.19921875" style="13" customWidth="1"/>
    <col min="4" max="4" width="12.796875" style="32" customWidth="1"/>
    <col min="5" max="5" width="36.09765625" style="13" customWidth="1"/>
    <col min="6" max="6" width="12.796875" style="13" customWidth="1"/>
    <col min="7" max="8" width="17.796875" style="13" customWidth="1"/>
    <col min="9" max="9" width="12.796875" style="13" customWidth="1"/>
    <col min="10" max="16384" width="8.796875" style="13"/>
  </cols>
  <sheetData>
    <row r="1" spans="1:9" s="8" customFormat="1" x14ac:dyDescent="0.35">
      <c r="A1" s="7" t="s">
        <v>73</v>
      </c>
      <c r="B1" s="7"/>
      <c r="C1" s="7"/>
      <c r="D1" s="7"/>
      <c r="E1" s="7"/>
      <c r="F1" s="7"/>
      <c r="G1" s="7"/>
      <c r="H1" s="7"/>
      <c r="I1" s="7"/>
    </row>
    <row r="3" spans="1:9" s="55" customFormat="1" ht="49.95" customHeight="1" x14ac:dyDescent="0.25">
      <c r="A3" s="9" t="s">
        <v>9</v>
      </c>
      <c r="B3" s="9" t="s">
        <v>10</v>
      </c>
      <c r="C3" s="9" t="s">
        <v>11</v>
      </c>
      <c r="D3" s="9" t="s">
        <v>12</v>
      </c>
      <c r="E3" s="10" t="s">
        <v>13</v>
      </c>
      <c r="F3" s="10" t="s">
        <v>14</v>
      </c>
      <c r="G3" s="10" t="s">
        <v>134</v>
      </c>
      <c r="H3" s="10" t="s">
        <v>15</v>
      </c>
      <c r="I3" s="10" t="s">
        <v>1</v>
      </c>
    </row>
    <row r="4" spans="1:9" s="8" customFormat="1" ht="18" customHeight="1" x14ac:dyDescent="0.35">
      <c r="A4" s="68">
        <v>1</v>
      </c>
      <c r="B4" s="99" t="s">
        <v>74</v>
      </c>
      <c r="C4" s="33" t="s">
        <v>75</v>
      </c>
      <c r="D4" s="57"/>
      <c r="E4" s="74" t="s">
        <v>76</v>
      </c>
      <c r="F4" s="96">
        <f>((D5-D6)*D7)+D8</f>
        <v>0</v>
      </c>
      <c r="G4" s="102"/>
      <c r="H4" s="102"/>
      <c r="I4" s="96">
        <f>F4*(1-G4/100)*(1-H4/100)</f>
        <v>0</v>
      </c>
    </row>
    <row r="5" spans="1:9" s="8" customFormat="1" ht="36" x14ac:dyDescent="0.35">
      <c r="A5" s="69"/>
      <c r="B5" s="100"/>
      <c r="C5" s="34" t="s">
        <v>77</v>
      </c>
      <c r="D5" s="58"/>
      <c r="E5" s="83"/>
      <c r="F5" s="97"/>
      <c r="G5" s="103"/>
      <c r="H5" s="103"/>
      <c r="I5" s="97"/>
    </row>
    <row r="6" spans="1:9" s="8" customFormat="1" ht="36" x14ac:dyDescent="0.35">
      <c r="A6" s="69"/>
      <c r="B6" s="100"/>
      <c r="C6" s="34" t="s">
        <v>78</v>
      </c>
      <c r="D6" s="58"/>
      <c r="E6" s="83"/>
      <c r="F6" s="97"/>
      <c r="G6" s="103"/>
      <c r="H6" s="103"/>
      <c r="I6" s="97"/>
    </row>
    <row r="7" spans="1:9" s="8" customFormat="1" x14ac:dyDescent="0.35">
      <c r="A7" s="69"/>
      <c r="B7" s="100"/>
      <c r="C7" s="34" t="s">
        <v>79</v>
      </c>
      <c r="D7" s="58"/>
      <c r="E7" s="83"/>
      <c r="F7" s="97"/>
      <c r="G7" s="103"/>
      <c r="H7" s="103"/>
      <c r="I7" s="97"/>
    </row>
    <row r="8" spans="1:9" s="8" customFormat="1" ht="54" x14ac:dyDescent="0.35">
      <c r="A8" s="70"/>
      <c r="B8" s="101"/>
      <c r="C8" s="34" t="s">
        <v>80</v>
      </c>
      <c r="D8" s="58"/>
      <c r="E8" s="84"/>
      <c r="F8" s="98"/>
      <c r="G8" s="104"/>
      <c r="H8" s="104"/>
      <c r="I8" s="98"/>
    </row>
    <row r="9" spans="1:9" s="8" customFormat="1" ht="36" x14ac:dyDescent="0.35">
      <c r="A9" s="68">
        <v>2</v>
      </c>
      <c r="B9" s="99" t="s">
        <v>81</v>
      </c>
      <c r="C9" s="34" t="s">
        <v>82</v>
      </c>
      <c r="D9" s="58"/>
      <c r="E9" s="74" t="s">
        <v>83</v>
      </c>
      <c r="F9" s="96">
        <f>(D9-D10)*D11</f>
        <v>0</v>
      </c>
      <c r="G9" s="102"/>
      <c r="H9" s="102"/>
      <c r="I9" s="96">
        <f>F9*(1-G9/100)*(1-H9/100)</f>
        <v>0</v>
      </c>
    </row>
    <row r="10" spans="1:9" s="8" customFormat="1" ht="36" x14ac:dyDescent="0.35">
      <c r="A10" s="69"/>
      <c r="B10" s="100"/>
      <c r="C10" s="34" t="s">
        <v>84</v>
      </c>
      <c r="D10" s="58"/>
      <c r="E10" s="83"/>
      <c r="F10" s="97"/>
      <c r="G10" s="103"/>
      <c r="H10" s="103"/>
      <c r="I10" s="97"/>
    </row>
    <row r="11" spans="1:9" s="8" customFormat="1" ht="18" customHeight="1" x14ac:dyDescent="0.35">
      <c r="A11" s="69"/>
      <c r="B11" s="101"/>
      <c r="C11" s="35" t="s">
        <v>85</v>
      </c>
      <c r="D11" s="58"/>
      <c r="E11" s="84"/>
      <c r="F11" s="98"/>
      <c r="G11" s="104"/>
      <c r="H11" s="104"/>
      <c r="I11" s="98"/>
    </row>
    <row r="12" spans="1:9" s="8" customFormat="1" ht="18" customHeight="1" x14ac:dyDescent="0.35">
      <c r="A12" s="68">
        <v>3</v>
      </c>
      <c r="B12" s="99" t="s">
        <v>86</v>
      </c>
      <c r="C12" s="35" t="s">
        <v>145</v>
      </c>
      <c r="D12" s="58"/>
      <c r="E12" s="74" t="s">
        <v>87</v>
      </c>
      <c r="F12" s="96">
        <f>(D12-D13)*D14*D15</f>
        <v>0</v>
      </c>
      <c r="G12" s="102"/>
      <c r="H12" s="102"/>
      <c r="I12" s="96">
        <f>F12*(1-G12/100)*(1-H12/100)</f>
        <v>0</v>
      </c>
    </row>
    <row r="13" spans="1:9" s="8" customFormat="1" ht="18" customHeight="1" x14ac:dyDescent="0.35">
      <c r="A13" s="69"/>
      <c r="B13" s="100"/>
      <c r="C13" s="35" t="s">
        <v>146</v>
      </c>
      <c r="D13" s="58"/>
      <c r="E13" s="83"/>
      <c r="F13" s="97"/>
      <c r="G13" s="103"/>
      <c r="H13" s="103"/>
      <c r="I13" s="97"/>
    </row>
    <row r="14" spans="1:9" s="8" customFormat="1" ht="18" customHeight="1" x14ac:dyDescent="0.35">
      <c r="A14" s="69"/>
      <c r="B14" s="100"/>
      <c r="C14" s="35" t="s">
        <v>88</v>
      </c>
      <c r="D14" s="58"/>
      <c r="E14" s="83"/>
      <c r="F14" s="97"/>
      <c r="G14" s="103"/>
      <c r="H14" s="103"/>
      <c r="I14" s="97"/>
    </row>
    <row r="15" spans="1:9" s="8" customFormat="1" ht="36" x14ac:dyDescent="0.35">
      <c r="A15" s="70"/>
      <c r="B15" s="101"/>
      <c r="C15" s="34" t="s">
        <v>89</v>
      </c>
      <c r="D15" s="59">
        <v>9.1999999999999998E-2</v>
      </c>
      <c r="E15" s="83"/>
      <c r="F15" s="98"/>
      <c r="G15" s="104"/>
      <c r="H15" s="104"/>
      <c r="I15" s="98"/>
    </row>
    <row r="16" spans="1:9" s="8" customFormat="1" x14ac:dyDescent="0.35">
      <c r="A16" s="68">
        <v>4</v>
      </c>
      <c r="B16" s="99" t="s">
        <v>90</v>
      </c>
      <c r="C16" s="34" t="s">
        <v>91</v>
      </c>
      <c r="D16" s="58"/>
      <c r="E16" s="74" t="s">
        <v>92</v>
      </c>
      <c r="F16" s="96">
        <f>(D16-D17)*D18</f>
        <v>0</v>
      </c>
      <c r="G16" s="102"/>
      <c r="H16" s="102"/>
      <c r="I16" s="96">
        <f>F16*(1-G16/100)*(1-H16/100)</f>
        <v>0</v>
      </c>
    </row>
    <row r="17" spans="1:9" s="8" customFormat="1" x14ac:dyDescent="0.35">
      <c r="A17" s="69"/>
      <c r="B17" s="100"/>
      <c r="C17" s="34" t="s">
        <v>93</v>
      </c>
      <c r="D17" s="58"/>
      <c r="E17" s="83"/>
      <c r="F17" s="97"/>
      <c r="G17" s="103"/>
      <c r="H17" s="103"/>
      <c r="I17" s="97"/>
    </row>
    <row r="18" spans="1:9" s="8" customFormat="1" ht="18" customHeight="1" x14ac:dyDescent="0.35">
      <c r="A18" s="70"/>
      <c r="B18" s="101"/>
      <c r="C18" s="34" t="s">
        <v>94</v>
      </c>
      <c r="D18" s="59">
        <v>107</v>
      </c>
      <c r="E18" s="84"/>
      <c r="F18" s="98"/>
      <c r="G18" s="104"/>
      <c r="H18" s="104"/>
      <c r="I18" s="98"/>
    </row>
    <row r="19" spans="1:9" s="8" customFormat="1" ht="18" customHeight="1" x14ac:dyDescent="0.35">
      <c r="A19" s="68">
        <v>5</v>
      </c>
      <c r="B19" s="99" t="s">
        <v>95</v>
      </c>
      <c r="C19" s="35" t="s">
        <v>96</v>
      </c>
      <c r="D19" s="58"/>
      <c r="E19" s="94" t="s">
        <v>97</v>
      </c>
      <c r="F19" s="96">
        <f>D19*D20</f>
        <v>0</v>
      </c>
      <c r="G19" s="102"/>
      <c r="H19" s="102"/>
      <c r="I19" s="96">
        <f>F19*(1-G19/100)*(1-H19/100)</f>
        <v>0</v>
      </c>
    </row>
    <row r="20" spans="1:9" s="8" customFormat="1" ht="36" x14ac:dyDescent="0.35">
      <c r="A20" s="70"/>
      <c r="B20" s="101"/>
      <c r="C20" s="34" t="s">
        <v>98</v>
      </c>
      <c r="D20" s="59">
        <v>64848</v>
      </c>
      <c r="E20" s="94"/>
      <c r="F20" s="98"/>
      <c r="G20" s="104"/>
      <c r="H20" s="104"/>
      <c r="I20" s="98"/>
    </row>
    <row r="21" spans="1:9" s="8" customFormat="1" ht="18" customHeight="1" x14ac:dyDescent="0.35">
      <c r="A21" s="68">
        <v>6</v>
      </c>
      <c r="B21" s="91" t="s">
        <v>99</v>
      </c>
      <c r="C21" s="33" t="s">
        <v>75</v>
      </c>
      <c r="D21" s="57"/>
      <c r="E21" s="94" t="s">
        <v>100</v>
      </c>
      <c r="F21" s="96">
        <f>(D22*D23)+(D25*D26)</f>
        <v>0</v>
      </c>
      <c r="G21" s="102"/>
      <c r="H21" s="102"/>
      <c r="I21" s="96">
        <f>F21*(1-G21/100)*(1-H21/100)</f>
        <v>0</v>
      </c>
    </row>
    <row r="22" spans="1:9" s="8" customFormat="1" x14ac:dyDescent="0.35">
      <c r="A22" s="69"/>
      <c r="B22" s="92"/>
      <c r="C22" s="34" t="s">
        <v>101</v>
      </c>
      <c r="D22" s="58"/>
      <c r="E22" s="94"/>
      <c r="F22" s="97"/>
      <c r="G22" s="103"/>
      <c r="H22" s="103"/>
      <c r="I22" s="97"/>
    </row>
    <row r="23" spans="1:9" s="8" customFormat="1" ht="18" customHeight="1" x14ac:dyDescent="0.35">
      <c r="A23" s="69"/>
      <c r="B23" s="92"/>
      <c r="C23" s="35" t="s">
        <v>102</v>
      </c>
      <c r="D23" s="59">
        <v>3800</v>
      </c>
      <c r="E23" s="94"/>
      <c r="F23" s="97"/>
      <c r="G23" s="103"/>
      <c r="H23" s="103"/>
      <c r="I23" s="97"/>
    </row>
    <row r="24" spans="1:9" s="8" customFormat="1" ht="18" customHeight="1" x14ac:dyDescent="0.35">
      <c r="A24" s="69"/>
      <c r="B24" s="92"/>
      <c r="C24" s="33" t="s">
        <v>103</v>
      </c>
      <c r="D24" s="57"/>
      <c r="E24" s="94"/>
      <c r="F24" s="97"/>
      <c r="G24" s="103"/>
      <c r="H24" s="103"/>
      <c r="I24" s="97"/>
    </row>
    <row r="25" spans="1:9" s="8" customFormat="1" ht="18" customHeight="1" x14ac:dyDescent="0.35">
      <c r="A25" s="69"/>
      <c r="B25" s="92"/>
      <c r="C25" s="35" t="s">
        <v>102</v>
      </c>
      <c r="D25" s="58"/>
      <c r="E25" s="94"/>
      <c r="F25" s="97"/>
      <c r="G25" s="103"/>
      <c r="H25" s="103"/>
      <c r="I25" s="97"/>
    </row>
    <row r="26" spans="1:9" s="8" customFormat="1" ht="18" customHeight="1" x14ac:dyDescent="0.35">
      <c r="A26" s="70"/>
      <c r="B26" s="93"/>
      <c r="C26" s="35" t="s">
        <v>104</v>
      </c>
      <c r="D26" s="59">
        <v>2500</v>
      </c>
      <c r="E26" s="94"/>
      <c r="F26" s="98"/>
      <c r="G26" s="104"/>
      <c r="H26" s="104"/>
      <c r="I26" s="98"/>
    </row>
    <row r="27" spans="1:9" s="21" customFormat="1" x14ac:dyDescent="0.35">
      <c r="A27" s="17"/>
      <c r="B27" s="17"/>
      <c r="C27" s="17"/>
      <c r="D27" s="17"/>
      <c r="E27" s="17"/>
      <c r="F27" s="18" t="s">
        <v>4</v>
      </c>
      <c r="G27" s="19"/>
      <c r="H27" s="20"/>
      <c r="I27" s="46">
        <f>SUM(I4:I26)</f>
        <v>0</v>
      </c>
    </row>
    <row r="28" spans="1:9" s="21" customFormat="1" x14ac:dyDescent="0.35">
      <c r="A28" s="22"/>
      <c r="B28" s="22"/>
      <c r="C28" s="22"/>
      <c r="D28" s="22"/>
      <c r="E28" s="22"/>
      <c r="F28" s="18" t="s">
        <v>0</v>
      </c>
      <c r="G28" s="19"/>
      <c r="H28" s="20"/>
      <c r="I28" s="47">
        <f>'การประเมิน SROI'!C7</f>
        <v>0</v>
      </c>
    </row>
    <row r="29" spans="1:9" s="21" customFormat="1" x14ac:dyDescent="0.35">
      <c r="A29" s="22"/>
      <c r="B29" s="22"/>
      <c r="C29" s="22"/>
      <c r="D29" s="22"/>
      <c r="E29" s="22"/>
      <c r="F29" s="18" t="s">
        <v>105</v>
      </c>
      <c r="G29" s="19"/>
      <c r="H29" s="20"/>
      <c r="I29" s="47" t="e">
        <f>I27/I28</f>
        <v>#DIV/0!</v>
      </c>
    </row>
    <row r="30" spans="1:9" x14ac:dyDescent="0.35">
      <c r="A30" s="22"/>
      <c r="B30" s="23"/>
      <c r="D30" s="24"/>
      <c r="E30" s="25"/>
      <c r="F30" s="26"/>
      <c r="G30" s="26"/>
      <c r="H30" s="26"/>
      <c r="I30" s="26"/>
    </row>
    <row r="31" spans="1:9" s="27" customFormat="1" x14ac:dyDescent="0.35">
      <c r="A31" s="6" t="s">
        <v>39</v>
      </c>
    </row>
    <row r="32" spans="1:9" s="27" customFormat="1" x14ac:dyDescent="0.35">
      <c r="A32" s="6"/>
      <c r="B32" s="27" t="s">
        <v>70</v>
      </c>
    </row>
    <row r="33" spans="1:2" s="27" customFormat="1" x14ac:dyDescent="0.35">
      <c r="A33" s="28"/>
      <c r="B33" s="27" t="s">
        <v>71</v>
      </c>
    </row>
    <row r="34" spans="1:2" s="27" customFormat="1" x14ac:dyDescent="0.35">
      <c r="A34" s="28"/>
      <c r="B34" s="27" t="s">
        <v>136</v>
      </c>
    </row>
    <row r="35" spans="1:2" s="27" customFormat="1" x14ac:dyDescent="0.35">
      <c r="A35" s="28"/>
      <c r="B35" s="27" t="s">
        <v>72</v>
      </c>
    </row>
    <row r="36" spans="1:2" s="27" customFormat="1" x14ac:dyDescent="0.35">
      <c r="A36" s="28"/>
    </row>
  </sheetData>
  <mergeCells count="42">
    <mergeCell ref="I19:I20"/>
    <mergeCell ref="A21:A26"/>
    <mergeCell ref="B21:B26"/>
    <mergeCell ref="E21:E26"/>
    <mergeCell ref="F21:F26"/>
    <mergeCell ref="G21:G26"/>
    <mergeCell ref="H21:H26"/>
    <mergeCell ref="I21:I26"/>
    <mergeCell ref="A19:A20"/>
    <mergeCell ref="B19:B20"/>
    <mergeCell ref="E19:E20"/>
    <mergeCell ref="F19:F20"/>
    <mergeCell ref="G19:G20"/>
    <mergeCell ref="H19:H20"/>
    <mergeCell ref="I12:I15"/>
    <mergeCell ref="A16:A18"/>
    <mergeCell ref="B16:B18"/>
    <mergeCell ref="E16:E18"/>
    <mergeCell ref="F16:F18"/>
    <mergeCell ref="G16:G18"/>
    <mergeCell ref="H16:H18"/>
    <mergeCell ref="I16:I18"/>
    <mergeCell ref="A12:A15"/>
    <mergeCell ref="B12:B15"/>
    <mergeCell ref="E12:E15"/>
    <mergeCell ref="F12:F15"/>
    <mergeCell ref="G12:G15"/>
    <mergeCell ref="H12:H15"/>
    <mergeCell ref="I4:I8"/>
    <mergeCell ref="A9:A11"/>
    <mergeCell ref="B9:B11"/>
    <mergeCell ref="E9:E11"/>
    <mergeCell ref="F9:F11"/>
    <mergeCell ref="G9:G11"/>
    <mergeCell ref="H9:H11"/>
    <mergeCell ref="I9:I11"/>
    <mergeCell ref="A4:A8"/>
    <mergeCell ref="B4:B8"/>
    <mergeCell ref="E4:E8"/>
    <mergeCell ref="F4:F8"/>
    <mergeCell ref="G4:G8"/>
    <mergeCell ref="H4:H8"/>
  </mergeCells>
  <pageMargins left="0.45" right="0.45" top="0.5" bottom="0.5" header="0.3" footer="0.3"/>
  <pageSetup paperSize="9" scale="77" orientation="landscape" r:id="rId1"/>
  <rowBreaks count="1" manualBreakCount="1">
    <brk id="2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C082F-FAAE-4B59-9494-F79E639F5FB1}">
  <sheetPr>
    <tabColor rgb="FFFFC000"/>
  </sheetPr>
  <dimension ref="A1:I27"/>
  <sheetViews>
    <sheetView view="pageBreakPreview" topLeftCell="A13" zoomScaleNormal="100" zoomScaleSheetLayoutView="100" workbookViewId="0">
      <selection activeCell="I14" sqref="I14:I16"/>
    </sheetView>
  </sheetViews>
  <sheetFormatPr defaultColWidth="8.796875" defaultRowHeight="18" x14ac:dyDescent="0.35"/>
  <cols>
    <col min="1" max="1" width="4.296875" style="26" customWidth="1"/>
    <col min="2" max="2" width="27.796875" style="13" customWidth="1"/>
    <col min="3" max="3" width="36.19921875" style="13" customWidth="1"/>
    <col min="4" max="4" width="12.796875" style="32" customWidth="1"/>
    <col min="5" max="5" width="36.09765625" style="13" customWidth="1"/>
    <col min="6" max="6" width="12.796875" style="13" customWidth="1"/>
    <col min="7" max="8" width="17.796875" style="13" customWidth="1"/>
    <col min="9" max="9" width="12.796875" style="13" customWidth="1"/>
    <col min="10" max="16384" width="8.796875" style="13"/>
  </cols>
  <sheetData>
    <row r="1" spans="1:9" s="8" customFormat="1" x14ac:dyDescent="0.35">
      <c r="A1" s="7" t="s">
        <v>106</v>
      </c>
      <c r="B1" s="7"/>
      <c r="C1" s="7"/>
      <c r="D1" s="7"/>
      <c r="E1" s="7"/>
      <c r="F1" s="7"/>
      <c r="G1" s="7"/>
      <c r="H1" s="7"/>
      <c r="I1" s="7"/>
    </row>
    <row r="3" spans="1:9" s="55" customFormat="1" ht="49.95" customHeight="1" x14ac:dyDescent="0.25">
      <c r="A3" s="9" t="s">
        <v>9</v>
      </c>
      <c r="B3" s="9" t="s">
        <v>10</v>
      </c>
      <c r="C3" s="36" t="s">
        <v>11</v>
      </c>
      <c r="D3" s="9" t="s">
        <v>12</v>
      </c>
      <c r="E3" s="10" t="s">
        <v>13</v>
      </c>
      <c r="F3" s="10" t="s">
        <v>14</v>
      </c>
      <c r="G3" s="10" t="s">
        <v>134</v>
      </c>
      <c r="H3" s="10" t="s">
        <v>15</v>
      </c>
      <c r="I3" s="10" t="s">
        <v>1</v>
      </c>
    </row>
    <row r="4" spans="1:9" s="8" customFormat="1" ht="18" customHeight="1" x14ac:dyDescent="0.35">
      <c r="A4" s="68">
        <v>1</v>
      </c>
      <c r="B4" s="91" t="s">
        <v>107</v>
      </c>
      <c r="C4" s="8" t="s">
        <v>108</v>
      </c>
      <c r="D4" s="57">
        <f>SUM(D5,D7,D8,D10)*200000+SUM(D6,D9,D11,D12)*400000+D13*40000</f>
        <v>0</v>
      </c>
      <c r="E4" s="74" t="s">
        <v>109</v>
      </c>
      <c r="F4" s="96">
        <f>D4</f>
        <v>0</v>
      </c>
      <c r="G4" s="102"/>
      <c r="H4" s="102"/>
      <c r="I4" s="96">
        <f>F4*(1-G4/100)*(1-H4/100)</f>
        <v>0</v>
      </c>
    </row>
    <row r="5" spans="1:9" s="8" customFormat="1" x14ac:dyDescent="0.35">
      <c r="A5" s="69"/>
      <c r="B5" s="92"/>
      <c r="C5" s="34" t="s">
        <v>110</v>
      </c>
      <c r="D5" s="58"/>
      <c r="E5" s="83"/>
      <c r="F5" s="97"/>
      <c r="G5" s="103"/>
      <c r="H5" s="103"/>
      <c r="I5" s="97"/>
    </row>
    <row r="6" spans="1:9" s="8" customFormat="1" x14ac:dyDescent="0.35">
      <c r="A6" s="69"/>
      <c r="B6" s="92"/>
      <c r="C6" s="34" t="s">
        <v>111</v>
      </c>
      <c r="D6" s="58"/>
      <c r="E6" s="83"/>
      <c r="F6" s="97"/>
      <c r="G6" s="103"/>
      <c r="H6" s="103"/>
      <c r="I6" s="97"/>
    </row>
    <row r="7" spans="1:9" s="8" customFormat="1" x14ac:dyDescent="0.35">
      <c r="A7" s="69"/>
      <c r="B7" s="92"/>
      <c r="C7" s="34" t="s">
        <v>112</v>
      </c>
      <c r="D7" s="58"/>
      <c r="E7" s="83"/>
      <c r="F7" s="97"/>
      <c r="G7" s="103"/>
      <c r="H7" s="103"/>
      <c r="I7" s="97"/>
    </row>
    <row r="8" spans="1:9" s="8" customFormat="1" ht="36" x14ac:dyDescent="0.35">
      <c r="A8" s="69"/>
      <c r="B8" s="92"/>
      <c r="C8" s="34" t="s">
        <v>113</v>
      </c>
      <c r="D8" s="58"/>
      <c r="E8" s="83"/>
      <c r="F8" s="97"/>
      <c r="G8" s="103"/>
      <c r="H8" s="103"/>
      <c r="I8" s="97"/>
    </row>
    <row r="9" spans="1:9" s="8" customFormat="1" ht="36" x14ac:dyDescent="0.35">
      <c r="A9" s="69"/>
      <c r="B9" s="92"/>
      <c r="C9" s="34" t="s">
        <v>114</v>
      </c>
      <c r="D9" s="58"/>
      <c r="E9" s="83"/>
      <c r="F9" s="97"/>
      <c r="G9" s="103"/>
      <c r="H9" s="103"/>
      <c r="I9" s="97"/>
    </row>
    <row r="10" spans="1:9" s="8" customFormat="1" ht="36" x14ac:dyDescent="0.35">
      <c r="A10" s="69"/>
      <c r="B10" s="92"/>
      <c r="C10" s="34" t="s">
        <v>115</v>
      </c>
      <c r="D10" s="58"/>
      <c r="E10" s="83"/>
      <c r="F10" s="97"/>
      <c r="G10" s="103"/>
      <c r="H10" s="103"/>
      <c r="I10" s="97"/>
    </row>
    <row r="11" spans="1:9" s="8" customFormat="1" ht="36" x14ac:dyDescent="0.35">
      <c r="A11" s="69"/>
      <c r="B11" s="92"/>
      <c r="C11" s="34" t="s">
        <v>116</v>
      </c>
      <c r="D11" s="58"/>
      <c r="E11" s="83"/>
      <c r="F11" s="97"/>
      <c r="G11" s="103"/>
      <c r="H11" s="103"/>
      <c r="I11" s="97"/>
    </row>
    <row r="12" spans="1:9" s="8" customFormat="1" x14ac:dyDescent="0.35">
      <c r="A12" s="69"/>
      <c r="B12" s="92"/>
      <c r="C12" s="34" t="s">
        <v>117</v>
      </c>
      <c r="D12" s="58"/>
      <c r="E12" s="83"/>
      <c r="F12" s="97"/>
      <c r="G12" s="103"/>
      <c r="H12" s="103"/>
      <c r="I12" s="97"/>
    </row>
    <row r="13" spans="1:9" s="8" customFormat="1" x14ac:dyDescent="0.35">
      <c r="A13" s="70"/>
      <c r="B13" s="93"/>
      <c r="C13" s="34" t="s">
        <v>118</v>
      </c>
      <c r="D13" s="58"/>
      <c r="E13" s="84"/>
      <c r="F13" s="98"/>
      <c r="G13" s="104"/>
      <c r="H13" s="104"/>
      <c r="I13" s="98"/>
    </row>
    <row r="14" spans="1:9" s="8" customFormat="1" ht="36" customHeight="1" x14ac:dyDescent="0.35">
      <c r="A14" s="68">
        <v>2</v>
      </c>
      <c r="B14" s="91" t="s">
        <v>119</v>
      </c>
      <c r="C14" s="37" t="s">
        <v>120</v>
      </c>
      <c r="D14" s="60"/>
      <c r="E14" s="74" t="s">
        <v>121</v>
      </c>
      <c r="F14" s="96">
        <f>(D15-D14)*D16</f>
        <v>0</v>
      </c>
      <c r="G14" s="102"/>
      <c r="H14" s="102"/>
      <c r="I14" s="96">
        <f>F14*(1-G14/100)*(1-H14/100)</f>
        <v>0</v>
      </c>
    </row>
    <row r="15" spans="1:9" s="8" customFormat="1" ht="36" x14ac:dyDescent="0.35">
      <c r="A15" s="69"/>
      <c r="B15" s="92"/>
      <c r="C15" s="37" t="s">
        <v>122</v>
      </c>
      <c r="D15" s="60"/>
      <c r="E15" s="83"/>
      <c r="F15" s="97"/>
      <c r="G15" s="103"/>
      <c r="H15" s="103"/>
      <c r="I15" s="97"/>
    </row>
    <row r="16" spans="1:9" s="8" customFormat="1" ht="18" customHeight="1" x14ac:dyDescent="0.35">
      <c r="A16" s="70"/>
      <c r="B16" s="93"/>
      <c r="C16" s="38" t="s">
        <v>123</v>
      </c>
      <c r="D16" s="60"/>
      <c r="E16" s="84"/>
      <c r="F16" s="98"/>
      <c r="G16" s="104"/>
      <c r="H16" s="104"/>
      <c r="I16" s="98"/>
    </row>
    <row r="17" spans="1:9" s="8" customFormat="1" ht="36" x14ac:dyDescent="0.35">
      <c r="A17" s="105">
        <v>3</v>
      </c>
      <c r="B17" s="106" t="s">
        <v>124</v>
      </c>
      <c r="C17" s="34" t="s">
        <v>125</v>
      </c>
      <c r="D17" s="58"/>
      <c r="E17" s="94" t="s">
        <v>126</v>
      </c>
      <c r="F17" s="96">
        <f>D17*D18</f>
        <v>0</v>
      </c>
      <c r="G17" s="102"/>
      <c r="H17" s="102"/>
      <c r="I17" s="96">
        <f>F17*(1-G17/100)*(1-H17/100)</f>
        <v>0</v>
      </c>
    </row>
    <row r="18" spans="1:9" s="8" customFormat="1" ht="18" customHeight="1" x14ac:dyDescent="0.35">
      <c r="A18" s="105"/>
      <c r="B18" s="106"/>
      <c r="C18" s="35" t="s">
        <v>127</v>
      </c>
      <c r="D18" s="58"/>
      <c r="E18" s="94"/>
      <c r="F18" s="98"/>
      <c r="G18" s="104"/>
      <c r="H18" s="104"/>
      <c r="I18" s="98"/>
    </row>
    <row r="19" spans="1:9" s="21" customFormat="1" x14ac:dyDescent="0.35">
      <c r="A19" s="17"/>
      <c r="B19" s="17"/>
      <c r="C19" s="17"/>
      <c r="D19" s="17"/>
      <c r="E19" s="17"/>
      <c r="F19" s="18" t="s">
        <v>5</v>
      </c>
      <c r="G19" s="19"/>
      <c r="H19" s="20"/>
      <c r="I19" s="46">
        <f>SUM(I4:I18)</f>
        <v>0</v>
      </c>
    </row>
    <row r="20" spans="1:9" s="21" customFormat="1" x14ac:dyDescent="0.35">
      <c r="A20" s="22"/>
      <c r="B20" s="22"/>
      <c r="C20" s="22"/>
      <c r="D20" s="22"/>
      <c r="E20" s="22"/>
      <c r="F20" s="18" t="s">
        <v>0</v>
      </c>
      <c r="G20" s="19"/>
      <c r="H20" s="20"/>
      <c r="I20" s="47">
        <f>'การประเมิน SROI'!C7</f>
        <v>0</v>
      </c>
    </row>
    <row r="21" spans="1:9" s="21" customFormat="1" x14ac:dyDescent="0.35">
      <c r="A21" s="22"/>
      <c r="B21" s="22"/>
      <c r="C21" s="22"/>
      <c r="D21" s="22"/>
      <c r="E21" s="22"/>
      <c r="F21" s="18" t="s">
        <v>128</v>
      </c>
      <c r="G21" s="19"/>
      <c r="H21" s="20"/>
      <c r="I21" s="47" t="e">
        <f>I19/I20</f>
        <v>#DIV/0!</v>
      </c>
    </row>
    <row r="22" spans="1:9" s="27" customFormat="1" x14ac:dyDescent="0.35">
      <c r="A22" s="6" t="s">
        <v>39</v>
      </c>
    </row>
    <row r="23" spans="1:9" s="27" customFormat="1" x14ac:dyDescent="0.35">
      <c r="A23" s="6"/>
      <c r="B23" s="27" t="s">
        <v>70</v>
      </c>
    </row>
    <row r="24" spans="1:9" s="27" customFormat="1" x14ac:dyDescent="0.35">
      <c r="A24" s="28"/>
      <c r="B24" s="27" t="s">
        <v>71</v>
      </c>
    </row>
    <row r="25" spans="1:9" s="27" customFormat="1" x14ac:dyDescent="0.35">
      <c r="A25" s="28"/>
      <c r="B25" s="27" t="s">
        <v>137</v>
      </c>
    </row>
    <row r="26" spans="1:9" s="27" customFormat="1" x14ac:dyDescent="0.35">
      <c r="A26" s="28"/>
      <c r="B26" s="27" t="s">
        <v>72</v>
      </c>
    </row>
    <row r="27" spans="1:9" s="27" customFormat="1" x14ac:dyDescent="0.35">
      <c r="A27" s="28"/>
    </row>
  </sheetData>
  <mergeCells count="21">
    <mergeCell ref="I17:I18"/>
    <mergeCell ref="A17:A18"/>
    <mergeCell ref="B17:B18"/>
    <mergeCell ref="E17:E18"/>
    <mergeCell ref="F17:F18"/>
    <mergeCell ref="G17:G18"/>
    <mergeCell ref="H17:H18"/>
    <mergeCell ref="I4:I13"/>
    <mergeCell ref="A14:A16"/>
    <mergeCell ref="B14:B16"/>
    <mergeCell ref="E14:E16"/>
    <mergeCell ref="F14:F16"/>
    <mergeCell ref="G14:G16"/>
    <mergeCell ref="H14:H16"/>
    <mergeCell ref="I14:I16"/>
    <mergeCell ref="A4:A13"/>
    <mergeCell ref="B4:B13"/>
    <mergeCell ref="E4:E13"/>
    <mergeCell ref="F4:F13"/>
    <mergeCell ref="G4:G13"/>
    <mergeCell ref="H4:H13"/>
  </mergeCells>
  <pageMargins left="0.45" right="0.45" top="0.5" bottom="0.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6</vt:i4>
      </vt:variant>
    </vt:vector>
  </HeadingPairs>
  <TitlesOfParts>
    <vt:vector size="11" baseType="lpstr">
      <vt:lpstr>การประเมิน SROI</vt:lpstr>
      <vt:lpstr>เศรษฐกิจ</vt:lpstr>
      <vt:lpstr>สังคม</vt:lpstr>
      <vt:lpstr>สิ่งแวดล้อม</vt:lpstr>
      <vt:lpstr>การศึกษา</vt:lpstr>
      <vt:lpstr>เศรษฐกิจ!Print_Area</vt:lpstr>
      <vt:lpstr>'การประเมิน SROI'!Print_Area</vt:lpstr>
      <vt:lpstr>สังคม!Print_Area</vt:lpstr>
      <vt:lpstr>สิ่งแวดล้อม!Print_Area</vt:lpstr>
      <vt:lpstr>สังคม!Print_Titles</vt:lpstr>
      <vt:lpstr>สิ่งแวดล้อม!Print_Titles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ศศิวิมล วรพันธุ์</cp:lastModifiedBy>
  <cp:lastPrinted>2022-11-05T01:03:05Z</cp:lastPrinted>
  <dcterms:created xsi:type="dcterms:W3CDTF">2022-11-03T09:10:49Z</dcterms:created>
  <dcterms:modified xsi:type="dcterms:W3CDTF">2022-11-05T11:00:48Z</dcterms:modified>
</cp:coreProperties>
</file>